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95" documentId="13_ncr:1_{F6CB121F-512D-4AA6-A0C1-0FB36C537598}" xr6:coauthVersionLast="47" xr6:coauthVersionMax="47" xr10:uidLastSave="{68AA3354-E85F-47A7-AD95-ED050B5A51B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G25" i="6"/>
  <c r="G26" i="6"/>
  <c r="G27" i="6"/>
  <c r="L6" i="6"/>
  <c r="L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<sst xmlns="http://schemas.openxmlformats.org/spreadsheetml/2006/main" count="178592" uniqueCount="39079">
  <si>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</si>
  <si>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</si>
  <si>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</si>
  <si>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</si>
  <si>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</si>
  <si>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</si>
  <si>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</si>
  <si>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</si>
  <si>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</si>
  <si>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</si>
  <si>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</si>
  <si>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</si>
  <si>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</si>
  <si>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</si>
  <si>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</si>
  <si>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</si>
  <si>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</si>
  <si>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</si>
  <si>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</si>
  <si>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</si>
  <si>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</si>
  <si>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</si>
  <si>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</si>
  <si>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</si>
  <si>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</si>
  <si>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</si>
  <si>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</si>
  <si>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</si>
  <si>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</si>
  <si>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</si>
  <si>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</si>
  <si>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</si>
  <si>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</si>
  <si>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</si>
  <si>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</si>
  <si>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</si>
  <si>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</si>
  <si>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</si>
  <si>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</si>
  <si>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</si>
  <si>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</si>
  <si>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</si>
  <si>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</si>
  <si>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</si>
  <si>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</si>
  <si>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</si>
  <si>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</si>
  <si>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</si>
  <si>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</si>
  <si>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</si>
  <si>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</si>
  <si>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</si>
  <si>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</si>
  <si>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</si>
  <si>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</si>
  <si>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</si>
  <si>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</si>
  <si>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</si>
  <si>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</si>
  <si>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</si>
  <si>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</si>
  <si>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</si>
  <si>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</si>
  <si>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</si>
  <si>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</si>
  <si>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</si>
  <si>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</si>
  <si>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</si>
  <si>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</si>
  <si>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</si>
  <si>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</si>
  <si>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</si>
  <si>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</si>
  <si>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</si>
  <si>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</si>
  <si>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</si>
  <si>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</si>
  <si>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</si>
  <si>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</si>
  <si>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</si>
  <si>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</si>
  <si>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</si>
  <si>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</si>
  <si>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</si>
  <si>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</si>
  <si>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</si>
  <si>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</si>
  <si>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</si>
  <si>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</si>
  <si>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</si>
  <si>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</si>
  <si>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</si>
  <si>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</si>
  <si>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</si>
  <si>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</si>
  <si>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</si>
  <si>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</si>
  <si>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</si>
  <si>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</si>
  <si>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</si>
  <si>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</si>
  <si>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</si>
  <si>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</si>
  <si>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</si>
  <si>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</si>
  <si>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</si>
  <si>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</si>
  <si>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</si>
  <si>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</si>
  <si>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</si>
  <si>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</si>
  <si>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</si>
  <si>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</si>
  <si>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</si>
  <si>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</si>
  <si>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</si>
  <si>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</si>
  <si>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</si>
  <si>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</si>
  <si>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</si>
  <si>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</si>
  <si>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</si>
  <si>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</si>
  <si>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</si>
  <si>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</si>
  <si>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</si>
  <si>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</si>
  <si>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</si>
  <si>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</si>
  <si>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</si>
  <si>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</si>
  <si>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</si>
  <si>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</si>
  <si>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</si>
  <si>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</si>
  <si>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</si>
  <si>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</si>
  <si>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</si>
  <si>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</si>
  <si>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</si>
  <si>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</si>
  <si>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</si>
  <si>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</si>
  <si>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</si>
  <si>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</si>
  <si>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</si>
  <si>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</si>
  <si>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</si>
  <si>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</si>
  <si>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</si>
  <si>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</si>
  <si>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</si>
  <si>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</si>
  <si>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</si>
  <si>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</si>
  <si>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</si>
  <si>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</si>
  <si>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</si>
  <si>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</si>
  <si>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</si>
  <si>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</si>
  <si>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</si>
  <si>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</si>
  <si>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</si>
  <si>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</si>
  <si>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</si>
  <si>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</si>
  <si>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</si>
  <si>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</si>
  <si>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</si>
  <si>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</si>
  <si>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</si>
  <si>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</si>
  <si>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</si>
  <si>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</si>
  <si>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</si>
  <si>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</si>
  <si>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</si>
  <si>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</si>
  <si>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</si>
  <si>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</si>
  <si>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</si>
  <si>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</si>
  <si>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</si>
  <si>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</si>
  <si>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</si>
  <si>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</si>
  <si>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</si>
  <si>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</si>
  <si>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</si>
  <si>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</si>
  <si>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</si>
  <si>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</si>
  <si>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</si>
  <si>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</si>
  <si>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</si>
  <si>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</si>
  <si>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</si>
  <si>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</si>
  <si>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</si>
  <si>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</si>
  <si>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</si>
  <si>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</si>
  <si>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</si>
  <si>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</si>
  <si>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</si>
  <si>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</si>
  <si>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</si>
  <si>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</si>
  <si>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</si>
  <si>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</si>
  <si>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</si>
  <si>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</si>
  <si>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</si>
  <si>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</si>
  <si>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</si>
  <si>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</si>
  <si>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</si>
  <si>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</si>
  <si>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</si>
  <si>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</si>
  <si>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</si>
  <si>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</si>
  <si>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</si>
  <si>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</si>
  <si>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</si>
  <si>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</si>
  <si>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</si>
  <si>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</si>
  <si>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</si>
  <si>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</si>
  <si>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</si>
  <si>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</si>
  <si>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</si>
  <si>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</si>
  <si>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</si>
  <si>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</si>
  <si>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</si>
  <si>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</si>
  <si>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</si>
  <si>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</si>
  <si>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</si>
  <si>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</si>
  <si>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</si>
  <si>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</si>
  <si>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</si>
  <si>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</si>
  <si>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</si>
  <si>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</si>
  <si>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</si>
  <si>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</si>
  <si>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</si>
  <si>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</si>
  <si>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</si>
  <si>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</si>
  <si>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</si>
  <si>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</si>
  <si>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</si>
  <si>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</si>
  <si>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</si>
  <si>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</si>
  <si>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</si>
  <si>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</si>
  <si>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</si>
  <si>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</si>
  <si>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</si>
  <si>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</si>
  <si>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</si>
  <si>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</si>
  <si>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</si>
  <si>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</si>
  <si>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</si>
  <si>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</si>
  <si>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</si>
  <si>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</si>
  <si>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</si>
  <si>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</si>
  <si>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</si>
  <si>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</si>
  <si>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</si>
  <si>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</si>
  <si>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</si>
  <si>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</si>
  <si>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</si>
  <si>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</si>
  <si>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</si>
  <si>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</si>
  <si>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</si>
  <si>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</si>
  <si>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</si>
  <si>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</si>
  <si>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</si>
  <si>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</si>
  <si>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</si>
  <si>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</si>
  <si>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</si>
  <si>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</si>
  <si>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</si>
  <si>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</si>
  <si>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</si>
  <si>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</si>
  <si>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</si>
  <si>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</si>
  <si>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</si>
  <si>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</si>
  <si>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</si>
  <si>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</si>
  <si>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</si>
  <si>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</si>
  <si>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</si>
  <si>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</si>
  <si>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</si>
  <si>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</si>
  <si>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</si>
  <si>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</si>
  <si>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</si>
  <si>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</si>
  <si>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</si>
  <si>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</si>
  <si>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</si>
  <si>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</si>
  <si>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</si>
  <si>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</si>
  <si>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</si>
  <si>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</si>
  <si>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</si>
  <si>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</si>
  <si>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</si>
  <si>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</si>
  <si>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</si>
  <si>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</si>
  <si>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</si>
  <si>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</si>
  <si>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</si>
  <si>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</si>
  <si>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</si>
  <si>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</si>
  <si>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</si>
  <si>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</si>
  <si>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</si>
  <si>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</si>
  <si>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</si>
  <si>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</si>
  <si>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</si>
  <si>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</si>
  <si>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</si>
  <si>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</si>
  <si>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</si>
  <si>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</si>
  <si>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</si>
  <si>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</si>
  <si>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</si>
  <si>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</si>
  <si>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</si>
  <si>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</si>
  <si>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</si>
  <si>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</si>
  <si>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</si>
  <si>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</si>
  <si>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</si>
  <si>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</si>
  <si>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</si>
  <si>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</si>
  <si>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</si>
  <si>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</si>
  <si>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</si>
  <si>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</si>
  <si>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</si>
  <si>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</si>
  <si>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</si>
  <si>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</si>
  <si>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</si>
  <si>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</si>
  <si>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</si>
  <si>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</si>
  <si>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</si>
  <si>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</si>
  <si>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</si>
  <si>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</si>
  <si>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</si>
  <si>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</si>
  <si>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</si>
  <si>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</si>
  <si>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</si>
  <si>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</si>
  <si>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</si>
  <si>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</si>
  <si>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</si>
  <si>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</si>
  <si>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</si>
  <si>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</si>
  <si>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</si>
  <si>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</si>
  <si>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</si>
  <si>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</si>
  <si>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</si>
  <si>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</si>
  <si>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</si>
  <si>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</si>
  <si>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</si>
  <si>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</si>
  <si>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</si>
  <si>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</si>
  <si>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</si>
  <si>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</si>
  <si>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</si>
  <si>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</si>
  <si>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</si>
  <si>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</si>
  <si>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</si>
  <si>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</si>
  <si>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</si>
  <si>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</si>
  <si>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</si>
  <si>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</si>
  <si>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</si>
  <si>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</si>
  <si>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</si>
  <si>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</si>
  <si>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</si>
  <si>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</si>
  <si>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</si>
  <si>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</si>
  <si>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</si>
  <si>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</si>
  <si>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</si>
  <si>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</si>
  <si>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</si>
  <si>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</si>
  <si>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</si>
  <si>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</si>
  <si>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</si>
  <si>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</si>
  <si>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</si>
  <si>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</si>
  <si>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</si>
  <si>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</si>
  <si>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</si>
  <si>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</si>
  <si>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</si>
  <si>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</si>
  <si>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</si>
  <si>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</si>
  <si>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</si>
  <si>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</si>
  <si>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</si>
  <si>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</si>
  <si>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</si>
  <si>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</si>
  <si>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</si>
  <si>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</si>
  <si>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</si>
  <si>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</si>
  <si>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</si>
  <si>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</si>
  <si>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</si>
  <si>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</si>
  <si>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</si>
  <si>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</si>
  <si>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</si>
  <si>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</si>
  <si>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</si>
  <si>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</si>
  <si>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</si>
  <si>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</si>
  <si>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</si>
  <si>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</si>
  <si>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</si>
  <si>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</si>
  <si>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</si>
  <si>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</si>
  <si>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</si>
  <si>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</si>
  <si>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</si>
  <si>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</si>
  <si>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</si>
  <si>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</si>
  <si>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</si>
  <si>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</si>
  <si>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</si>
  <si>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</si>
  <si>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</si>
  <si>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</si>
  <si>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</si>
  <si>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</si>
  <si>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</si>
  <si>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</si>
  <si>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</si>
  <si>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</si>
  <si>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</si>
  <si>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</si>
  <si>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</si>
  <si>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</si>
  <si>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</si>
  <si>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</si>
  <si>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</si>
  <si>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</si>
  <si>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</si>
  <si>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</si>
  <si>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</si>
  <si>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</si>
  <si>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</si>
  <si>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</si>
  <si>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</si>
  <si>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</si>
  <si>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</si>
  <si>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</si>
  <si>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</si>
  <si>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</si>
  <si>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</si>
  <si>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</si>
  <si>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</si>
  <si>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</si>
  <si>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</si>
  <si>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</si>
  <si>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</si>
  <si>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</si>
  <si>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</si>
  <si>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</si>
  <si>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</si>
  <si>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</si>
  <si>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</si>
  <si>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</si>
  <si>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</si>
  <si>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</si>
  <si>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</si>
  <si>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</si>
  <si>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</si>
  <si>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</si>
  <si>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</si>
  <si>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</si>
  <si>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</si>
  <si>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</si>
  <si>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</si>
  <si>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</si>
  <si>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</si>
  <si>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</si>
  <si>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</si>
  <si>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</si>
  <si>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</si>
  <si>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</si>
  <si>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</si>
  <si>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</si>
  <si>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</si>
  <si>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</si>
  <si>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</si>
  <si>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</si>
  <si>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</si>
  <si>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</si>
  <si>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</si>
  <si>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</si>
  <si>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</si>
  <si>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</si>
  <si>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</si>
  <si>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</si>
  <si>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</si>
  <si>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</si>
  <si>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</si>
  <si>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</si>
  <si>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</si>
  <si>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</si>
  <si>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</si>
  <si>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</si>
  <si>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</si>
  <si>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</si>
  <si>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</si>
  <si>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</si>
  <si>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</si>
  <si>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</si>
  <si>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</si>
  <si>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</si>
  <si>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</si>
  <si>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</si>
  <si>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</si>
  <si>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</si>
  <si>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</si>
  <si>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</si>
  <si>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</si>
  <si>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</si>
  <si>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</si>
  <si>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</si>
  <si>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</si>
  <si>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</si>
  <si>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</si>
  <si>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</si>
  <si>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</si>
  <si>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</si>
  <si>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</si>
  <si>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</si>
  <si>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</si>
  <si>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</si>
  <si>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</si>
  <si>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</si>
  <si>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</si>
  <si>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</si>
  <si>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</si>
  <si>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</si>
  <si>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</si>
  <si>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</si>
  <si>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</si>
  <si>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</si>
  <si>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</si>
  <si>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</si>
  <si>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</si>
  <si>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</si>
  <si>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</si>
  <si>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</si>
  <si>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</si>
  <si>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</si>
  <si>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</si>
  <si>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</si>
  <si>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</si>
  <si>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</si>
  <si>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</si>
  <si>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</si>
  <si>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</si>
  <si>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</si>
  <si>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</si>
  <si>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</si>
  <si>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</si>
  <si>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</si>
  <si>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</si>
  <si>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</si>
  <si>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</si>
  <si>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</si>
  <si>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</si>
  <si>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</si>
  <si>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</si>
  <si>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</si>
  <si>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</si>
  <si>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</si>
  <si>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</si>
  <si>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</si>
  <si>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</si>
  <si>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</si>
  <si>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</si>
  <si>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</si>
  <si>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</si>
  <si>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</si>
  <si>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</si>
  <si>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</si>
  <si>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</si>
  <si>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</si>
  <si>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</si>
  <si>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</si>
  <si>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</si>
  <si>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</si>
  <si>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</si>
  <si>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</si>
  <si>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</si>
  <si>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</si>
  <si>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</si>
  <si>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</si>
  <si>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</si>
  <si>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</si>
  <si>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</si>
  <si>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</si>
  <si>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</si>
  <si>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</si>
  <si>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</si>
  <si>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</si>
  <si>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</si>
  <si>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</si>
  <si>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</si>
  <si>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</si>
  <si>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</si>
  <si>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</si>
  <si>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</si>
  <si>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</si>
  <si>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</si>
  <si>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</si>
  <si>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</si>
  <si>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</si>
  <si>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</si>
  <si>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</si>
  <si>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</si>
  <si>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</si>
  <si>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</si>
  <si>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</si>
  <si>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</si>
  <si>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</si>
  <si>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</si>
  <si>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</si>
  <si>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</si>
  <si>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</si>
  <si>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</si>
  <si>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</si>
  <si>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</si>
  <si>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</si>
  <si>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</si>
  <si>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</si>
  <si>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</si>
  <si>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</si>
  <si>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</si>
  <si>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</si>
  <si>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</si>
  <si>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</si>
  <si>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</si>
  <si>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</si>
  <si>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</si>
  <si>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</si>
  <si>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</si>
  <si>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</si>
  <si>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</si>
  <si>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</si>
  <si>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</si>
  <si>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</si>
  <si>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</si>
  <si>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</si>
  <si>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</si>
  <si>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</si>
  <si>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</si>
  <si>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</si>
  <si>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</si>
  <si>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</si>
  <si>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</si>
  <si>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</si>
  <si>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</si>
  <si>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</si>
  <si>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</si>
  <si>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</si>
  <si>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</si>
  <si>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</si>
  <si>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</si>
  <si>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</si>
  <si>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</si>
  <si>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</si>
  <si>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</si>
  <si>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</si>
  <si>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</si>
  <si>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</si>
  <si>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</si>
  <si>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</si>
  <si>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</si>
  <si>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</si>
  <si>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</si>
  <si>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</si>
  <si>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</si>
  <si>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</si>
  <si>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</si>
  <si>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</si>
  <si>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</si>
  <si>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</si>
  <si>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</si>
  <si>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</si>
  <si>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</si>
  <si>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</si>
  <si>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</si>
  <si>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</si>
  <si>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</si>
  <si>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</si>
  <si>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</si>
  <si>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</si>
  <si>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</si>
  <si>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</si>
  <si>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</si>
  <si>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</si>
  <si>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</si>
  <si>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</si>
  <si>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</si>
  <si>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</si>
  <si>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</si>
  <si>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</si>
  <si>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</si>
  <si>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</si>
  <si>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</si>
  <si>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</si>
  <si>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</si>
  <si>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</si>
  <si>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</si>
  <si>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</si>
  <si>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</si>
  <si>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</si>
  <si>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</si>
  <si>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</si>
  <si>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</si>
  <si>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</si>
  <si>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</si>
  <si>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</si>
  <si>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</si>
  <si>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</si>
  <si>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</si>
  <si>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</si>
  <si>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</si>
  <si>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</si>
  <si>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</si>
  <si>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</si>
  <si>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</si>
  <si>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</si>
  <si>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</si>
  <si>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</si>
  <si>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</si>
  <si>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</si>
  <si>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</si>
  <si>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</si>
  <si>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</si>
  <si>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</si>
  <si>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</si>
  <si>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</si>
  <si>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</si>
  <si>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</si>
  <si>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</si>
  <si>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</si>
  <si>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</si>
  <si>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</si>
  <si>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</si>
  <si>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</si>
  <si>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</si>
  <si>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</si>
  <si>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</si>
  <si>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</si>
  <si>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</si>
  <si>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</si>
  <si>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</si>
  <si>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</si>
  <si>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</si>
  <si>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</si>
  <si>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</si>
  <si>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</si>
  <si>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</si>
  <si>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</si>
  <si>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</si>
  <si>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</si>
  <si>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</si>
  <si>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</si>
  <si>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</si>
  <si>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</si>
  <si>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</si>
  <si>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</si>
  <si>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</si>
  <si>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</si>
  <si>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</si>
  <si>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</si>
  <si>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</si>
  <si>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</si>
  <si>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</si>
  <si>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</si>
  <si>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</si>
  <si>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</si>
  <si>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</si>
  <si>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</si>
  <si>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</si>
  <si>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</si>
  <si>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</si>
  <si>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</si>
  <si>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</si>
  <si>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</si>
  <si>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</si>
  <si>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</si>
  <si>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</si>
  <si>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</si>
  <si>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</si>
  <si>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</si>
  <si>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</si>
  <si>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</si>
  <si>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</si>
  <si>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</si>
  <si>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</si>
  <si>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</si>
  <si>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</si>
  <si>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</si>
  <si>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</si>
  <si>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</si>
  <si>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</si>
  <si>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</si>
  <si>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</si>
  <si>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</si>
  <si>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</si>
  <si>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</si>
  <si>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</si>
  <si>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</si>
  <si>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</si>
  <si>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</si>
  <si>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</si>
  <si>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</si>
  <si>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</si>
  <si>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</si>
  <si>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</si>
  <si>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</si>
  <si>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</si>
  <si>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</si>
  <si>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</si>
  <si>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</si>
  <si>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</si>
  <si>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</si>
  <si>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</si>
  <si>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</si>
  <si>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</si>
  <si>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</si>
  <si>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</si>
  <si>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</si>
  <si>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</si>
  <si>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</si>
  <si>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</si>
  <si>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</si>
  <si>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</si>
  <si>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</si>
  <si>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</si>
  <si>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</si>
  <si>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</si>
  <si>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</si>
  <si>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</si>
  <si>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</si>
  <si>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</si>
  <si>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</si>
  <si>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</si>
  <si>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</si>
  <si>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</si>
  <si>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</si>
  <si>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</si>
  <si>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</si>
  <si>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</si>
  <si>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</si>
  <si>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</si>
  <si>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</si>
  <si>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</si>
  <si>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</si>
  <si>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</si>
  <si>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</si>
  <si>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</si>
  <si>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</si>
  <si>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</si>
  <si>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</si>
  <si>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</si>
  <si>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</si>
  <si>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</si>
  <si>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</si>
  <si>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</si>
  <si>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</si>
  <si>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</si>
  <si>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</si>
  <si>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</si>
  <si>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</si>
  <si>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</si>
  <si>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</si>
  <si>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</si>
  <si>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</si>
  <si>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</si>
  <si>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</si>
  <si>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</si>
  <si>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</si>
  <si>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</si>
  <si>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</si>
  <si>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</si>
  <si>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</si>
  <si>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</si>
  <si>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</si>
  <si>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</si>
  <si>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</si>
  <si>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</si>
  <si>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</si>
  <si>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</si>
  <si>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</si>
  <si>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</si>
  <si>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</si>
  <si>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</si>
  <si>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</si>
  <si>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</si>
  <si>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</si>
  <si>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</si>
  <si>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</si>
  <si>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</si>
  <si>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</si>
  <si>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</si>
  <si>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</si>
  <si>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</si>
  <si>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</si>
  <si>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</si>
  <si>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</si>
  <si>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</si>
  <si>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</si>
  <si>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</si>
  <si>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</si>
  <si>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</si>
  <si>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</si>
  <si>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</si>
  <si>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</si>
  <si>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</si>
  <si>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</si>
  <si>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</si>
  <si>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</si>
  <si>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</si>
  <si>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</si>
  <si>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</si>
  <si>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</si>
  <si>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</si>
  <si>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</si>
  <si>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</si>
  <si>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</si>
  <si>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</si>
  <si>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</si>
  <si>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</si>
  <si>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</si>
  <si>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</si>
  <si>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</si>
  <si>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</si>
  <si>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</si>
  <si>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</si>
  <si>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</si>
  <si>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</si>
  <si>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</si>
  <si>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</si>
  <si>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</si>
  <si>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</si>
  <si>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</si>
  <si>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</si>
  <si>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</si>
  <si>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</si>
  <si>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</si>
  <si>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</si>
  <si>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</si>
  <si>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</si>
  <si>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</si>
  <si>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</si>
  <si>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</si>
  <si>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</si>
  <si>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</si>
  <si>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</si>
  <si>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</si>
  <si>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</si>
  <si>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</si>
  <si>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</si>
  <si>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</si>
  <si>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</si>
  <si>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</si>
  <si>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</si>
  <si>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</si>
  <si>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</si>
  <si>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</si>
  <si>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</si>
  <si>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</si>
  <si>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</si>
  <si>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</si>
  <si>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</si>
  <si>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</si>
  <si>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</si>
  <si>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</si>
  <si>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</si>
  <si>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</si>
  <si>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</si>
  <si>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</si>
  <si>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</si>
  <si>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</si>
  <si>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</si>
  <si>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</si>
  <si>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</si>
  <si>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</si>
  <si>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</si>
  <si>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</si>
  <si>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</si>
  <si>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</si>
  <si>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</si>
  <si>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</si>
  <si>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</si>
  <si>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</si>
  <si>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</si>
  <si>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</si>
  <si>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</si>
  <si>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</si>
  <si>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</si>
  <si>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</si>
  <si>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</si>
  <si>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</si>
  <si>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</si>
  <si>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</si>
  <si>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</si>
  <si>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</si>
  <si>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</si>
  <si>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</si>
  <si>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</si>
  <si>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</si>
  <si>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</si>
  <si>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</si>
  <si>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</si>
  <si>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</si>
  <si>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</si>
  <si>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</si>
  <si>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</si>
  <si>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</si>
  <si>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</si>
  <si>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</si>
  <si>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</si>
  <si>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</si>
  <si>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</si>
  <si>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</si>
  <si>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</si>
  <si>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</si>
  <si>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</si>
  <si>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</si>
  <si>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</si>
  <si>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</si>
  <si>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</si>
  <si>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</si>
  <si>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</si>
  <si>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</si>
  <si>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</si>
  <si>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</si>
  <si>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</si>
  <si>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</si>
  <si>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</si>
  <si>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</si>
  <si>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</si>
  <si>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</si>
  <si>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</si>
  <si>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</si>
  <si>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</si>
  <si>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</si>
  <si>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</si>
  <si>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</si>
  <si>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</si>
  <si>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</si>
  <si>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</si>
  <si>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</si>
  <si>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</si>
  <si>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</si>
  <si>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</si>
  <si>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</si>
  <si>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</si>
  <si>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</si>
  <si>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</si>
  <si>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</si>
  <si>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</si>
  <si>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</si>
  <si>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</si>
  <si>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</si>
  <si>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</si>
  <si>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</si>
  <si>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</si>
  <si>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</si>
  <si>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</si>
  <si>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</si>
  <si>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</si>
  <si>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</si>
  <si>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</si>
  <si>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</si>
  <si>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</si>
  <si>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</si>
  <si>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</si>
  <si>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</si>
  <si>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</si>
  <si>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</si>
  <si>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</si>
  <si>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</si>
  <si>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</si>
  <si>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</si>
  <si>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</si>
  <si>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</si>
  <si>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</si>
  <si>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</si>
  <si>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</si>
  <si>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</si>
  <si>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</si>
  <si>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</si>
  <si>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</si>
  <si>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</si>
  <si>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</si>
  <si>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</si>
  <si>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</si>
  <si>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</si>
  <si>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</si>
  <si>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</si>
  <si>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</si>
  <si>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</si>
  <si>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</si>
  <si>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</si>
  <si>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</si>
  <si>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</si>
  <si>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</si>
  <si>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</si>
  <si>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</si>
  <si>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</si>
  <si>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</si>
  <si>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</si>
  <si>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</si>
  <si>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</si>
  <si>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</si>
  <si>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</si>
  <si>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</si>
  <si>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</si>
  <si>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</si>
  <si>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</si>
  <si>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</si>
  <si>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</si>
  <si>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</si>
  <si>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</si>
  <si>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</si>
  <si>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</si>
  <si>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</si>
  <si>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</si>
  <si>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</si>
  <si>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</si>
  <si>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</si>
  <si>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</si>
  <si>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</si>
  <si>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</si>
  <si>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</si>
  <si>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</si>
  <si>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</si>
  <si>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</si>
  <si>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</si>
  <si>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</si>
  <si>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</si>
  <si>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</si>
  <si>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</si>
  <si>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</si>
  <si>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</si>
  <si>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</si>
  <si>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</si>
  <si>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</si>
  <si>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</si>
  <si>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</si>
  <si>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</si>
  <si>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</si>
  <si>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</si>
  <si>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</si>
  <si>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</si>
  <si>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</si>
  <si>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</si>
  <si>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</si>
  <si>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</si>
  <si>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</si>
  <si>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</si>
  <si>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</si>
  <si>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</si>
  <si>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</si>
  <si>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</si>
  <si>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</si>
  <si>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</si>
  <si>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</si>
  <si>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</si>
  <si>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</si>
  <si>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</si>
  <si>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</si>
  <si>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</si>
  <si>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</si>
  <si>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</si>
  <si>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</si>
  <si>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</si>
  <si>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</si>
  <si>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</si>
  <si>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</si>
  <si>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</si>
  <si>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</si>
  <si>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</si>
  <si>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</si>
  <si>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</si>
  <si>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</si>
  <si>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</si>
  <si>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</si>
  <si>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</si>
  <si>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</si>
  <si>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</si>
  <si>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</si>
  <si>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</si>
  <si>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</si>
  <si>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</si>
  <si>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</si>
  <si>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</si>
  <si>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</si>
  <si>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</si>
  <si>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</si>
  <si>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</si>
  <si>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</si>
  <si>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</si>
  <si>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</si>
  <si>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</si>
  <si>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</si>
  <si>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</si>
  <si>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</si>
  <si>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</si>
  <si>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</si>
  <si>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</si>
  <si>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</si>
  <si>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</si>
  <si>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</si>
  <si>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</si>
  <si>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</si>
  <si>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</si>
  <si>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</si>
  <si>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</si>
  <si>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</si>
  <si>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</si>
  <si>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</si>
  <si>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</si>
  <si>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</si>
  <si>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</si>
  <si>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</si>
  <si>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</si>
  <si>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</si>
  <si>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</si>
  <si>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</si>
  <si>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</si>
  <si>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</si>
  <si>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</si>
  <si>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</si>
  <si>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</si>
  <si>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</si>
  <si>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</si>
  <si>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</si>
  <si>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</si>
  <si>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</si>
  <si>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</si>
  <si>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</si>
  <si>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</si>
  <si>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</si>
  <si>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</si>
  <si>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</si>
  <si>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</si>
  <si>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</si>
  <si>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</si>
  <si>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</si>
  <si>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</si>
  <si>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</si>
  <si>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</si>
  <si>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</si>
  <si>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</si>
  <si>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</si>
  <si>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</si>
  <si>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</si>
  <si>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</si>
  <si>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</si>
  <si>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</si>
  <si>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</si>
  <si>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</si>
  <si>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</si>
  <si>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</si>
  <si>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</si>
  <si>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</si>
  <si>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</si>
  <si>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</si>
  <si>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</si>
  <si>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</si>
  <si>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</si>
  <si>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</si>
  <si>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</si>
  <si>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</si>
  <si>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</si>
  <si>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</si>
  <si>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</si>
  <si>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</si>
  <si>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</si>
  <si>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</si>
  <si>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</si>
  <si>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</si>
  <si>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</si>
  <si>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</si>
  <si>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</si>
  <si>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</si>
  <si>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</si>
  <si>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</si>
  <si>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</si>
  <si>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</si>
  <si>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</si>
  <si>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</si>
  <si>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</si>
  <si>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</si>
  <si>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</si>
  <si>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</si>
  <si>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</si>
  <si>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</si>
  <si>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</si>
  <si>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</si>
  <si>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</si>
  <si>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</si>
  <si>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</si>
  <si>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</si>
  <si>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</si>
  <si>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</si>
  <si>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</si>
  <si>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</si>
  <si>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</si>
  <si>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</si>
  <si>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</si>
  <si>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</si>
  <si>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</si>
  <si>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</si>
  <si>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</si>
  <si>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</si>
  <si>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</si>
  <si>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</si>
  <si>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</si>
  <si>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</si>
  <si>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</si>
  <si>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</si>
  <si>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</si>
  <si>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</si>
  <si>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</si>
  <si>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</si>
  <si>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</si>
  <si>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</si>
  <si>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</si>
  <si>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</si>
  <si>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</si>
  <si>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</si>
  <si>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</si>
  <si>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</si>
  <si>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</si>
  <si>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</si>
  <si>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</si>
  <si>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</si>
  <si>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</si>
  <si>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</si>
  <si>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</si>
  <si>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</si>
  <si>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</si>
  <si>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</si>
  <si>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</si>
  <si>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</si>
  <si>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</si>
  <si>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</si>
  <si>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</si>
  <si>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</si>
  <si>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</si>
  <si>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</si>
  <si>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</si>
  <si>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</si>
  <si>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</si>
  <si>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</si>
  <si>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</si>
  <si>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</si>
  <si>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</si>
  <si>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</si>
  <si>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</si>
  <si>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</si>
  <si>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</si>
  <si>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</si>
  <si>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</si>
  <si>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</si>
  <si>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</si>
  <si>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</si>
  <si>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</si>
  <si>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</si>
  <si>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</si>
  <si>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</si>
  <si>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</si>
  <si>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</si>
  <si>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</si>
  <si>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</si>
  <si>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</si>
  <si>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</si>
  <si>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</si>
  <si>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</si>
  <si>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</si>
  <si>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</si>
  <si>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</si>
  <si>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</si>
  <si>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</si>
  <si>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</si>
  <si>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</si>
  <si>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</si>
  <si>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</si>
  <si>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</si>
  <si>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</si>
  <si>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</si>
  <si>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</si>
  <si>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</si>
  <si>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</si>
  <si>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</si>
  <si>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</si>
  <si>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</si>
  <si>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</si>
  <si>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</si>
  <si>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</si>
  <si>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</si>
  <si>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</si>
  <si>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</si>
  <si>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</si>
  <si>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</si>
  <si>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</si>
  <si>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</si>
  <si>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</si>
  <si>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</si>
  <si>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</si>
  <si>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</si>
  <si>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</si>
  <si>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</si>
  <si>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</si>
  <si>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</si>
  <si>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</si>
  <si>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</si>
  <si>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</si>
  <si>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</si>
  <si>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</si>
  <si>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</si>
  <si>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</si>
  <si>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</si>
  <si>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</si>
  <si>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</si>
  <si>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</si>
  <si>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</si>
  <si>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</si>
  <si>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</si>
  <si>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</si>
  <si>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</si>
  <si>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</si>
  <si>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</si>
  <si>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</si>
  <si>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</si>
  <si>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</si>
  <si>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</si>
  <si>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</si>
  <si>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</si>
  <si>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</si>
  <si>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</si>
  <si>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</si>
  <si>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</si>
  <si>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</si>
  <si>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</si>
  <si>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</si>
  <si>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</si>
  <si>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</si>
  <si>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</si>
  <si>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</si>
  <si>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</si>
  <si>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</si>
  <si>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</si>
  <si>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</si>
  <si>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</si>
  <si>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</si>
  <si>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</si>
  <si>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</si>
  <si>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</si>
  <si>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</si>
  <si>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</si>
  <si>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</si>
  <si>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</si>
  <si>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</si>
  <si>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</si>
  <si>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</si>
  <si>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</si>
  <si>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</si>
  <si>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</si>
  <si>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</si>
  <si>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</si>
  <si>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</si>
  <si>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</si>
  <si>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</si>
  <si>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</si>
  <si>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</si>
  <si>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</si>
  <si>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</si>
  <si>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</si>
  <si>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</si>
  <si>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</si>
  <si>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</si>
  <si>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</si>
  <si>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</si>
  <si>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</si>
  <si>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</si>
  <si>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</si>
  <si>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</si>
  <si>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</si>
  <si>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</si>
  <si>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</si>
  <si>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</si>
  <si>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</si>
  <si>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</si>
  <si>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</si>
  <si>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</si>
  <si>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</si>
  <si>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</si>
  <si>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</si>
  <si>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</si>
  <si>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</si>
  <si>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</si>
  <si>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</si>
  <si>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</si>
  <si>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</si>
  <si>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</si>
  <si>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</si>
  <si>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</si>
  <si>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</si>
  <si>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</si>
  <si>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</si>
  <si>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</si>
  <si>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</si>
  <si>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</si>
  <si>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</si>
  <si>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</si>
  <si>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</si>
  <si>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</si>
  <si>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</si>
  <si>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</si>
  <si>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</si>
  <si>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</si>
  <si>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</si>
  <si>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</si>
  <si>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</si>
  <si>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</si>
  <si>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</si>
  <si>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</si>
  <si>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</si>
  <si>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</si>
  <si>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</si>
  <si>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</si>
  <si>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</si>
  <si>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</si>
  <si>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</si>
  <si>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</si>
  <si>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</si>
  <si>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</si>
  <si>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</si>
  <si>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</si>
  <si>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</si>
  <si>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</si>
  <si>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</si>
  <si>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</si>
  <si>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</si>
  <si>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</si>
  <si>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</si>
  <si>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</si>
  <si>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</si>
  <si>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</si>
  <si>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</si>
  <si>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</si>
  <si>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</si>
  <si>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</si>
  <si>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</si>
  <si>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</si>
  <si>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</si>
  <si>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</si>
  <si>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</si>
  <si>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</si>
  <si>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</si>
  <si>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</si>
  <si>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</si>
  <si>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</si>
  <si>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</si>
  <si>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</si>
  <si>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</si>
  <si>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</si>
  <si>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</si>
  <si>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</si>
  <si>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</si>
  <si>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</si>
  <si>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</si>
  <si>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</si>
  <si>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</si>
  <si>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</si>
  <si>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</si>
  <si>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</si>
  <si>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</si>
  <si>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</si>
  <si>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</si>
  <si>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</si>
  <si>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</si>
  <si>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</si>
  <si>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</si>
  <si>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</si>
  <si>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</si>
  <si>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</si>
  <si>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</si>
  <si>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</si>
  <si>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</si>
  <si>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</si>
  <si>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</si>
  <si>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</si>
  <si>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</si>
  <si>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</si>
  <si>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</si>
  <si>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</si>
  <si>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</si>
  <si>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</si>
  <si>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</si>
  <si>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</si>
  <si>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</si>
  <si>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</si>
  <si>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</si>
  <si>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</si>
  <si>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</si>
  <si>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</si>
  <si>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</si>
  <si>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</si>
  <si>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</si>
  <si>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</si>
  <si>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</si>
  <si>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</si>
  <si>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</si>
  <si>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</si>
  <si>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</si>
  <si>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</si>
  <si>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</si>
  <si>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</si>
  <si>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</si>
  <si>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</si>
  <si>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</si>
  <si>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</si>
  <si>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</si>
  <si>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</si>
  <si>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</si>
  <si>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</si>
  <si>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</si>
  <si>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</si>
  <si>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</si>
  <si>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</si>
  <si>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</si>
  <si>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</si>
  <si>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</si>
  <si>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</si>
  <si>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</si>
  <si>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</si>
  <si>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</si>
  <si>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</si>
  <si>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</si>
  <si>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</si>
  <si>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</si>
  <si>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</si>
  <si>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</si>
  <si>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</si>
  <si>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</si>
  <si>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</si>
  <si>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</si>
  <si>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</si>
  <si>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</si>
  <si>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</si>
  <si>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</si>
  <si>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</si>
  <si>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</si>
  <si>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</si>
  <si>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</si>
  <si>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</si>
  <si>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</si>
  <si>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</si>
  <si>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</si>
  <si>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</si>
  <si>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</si>
  <si>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</si>
  <si>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</si>
  <si>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</si>
  <si>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</si>
  <si>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</si>
  <si>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</si>
  <si>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</si>
  <si>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</si>
  <si>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</si>
  <si>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</si>
  <si>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</si>
  <si>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</si>
  <si>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</si>
  <si>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</si>
  <si>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</si>
  <si>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</si>
  <si>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</si>
  <si>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</si>
  <si>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</si>
  <si>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</si>
  <si>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</si>
  <si>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</si>
  <si>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</si>
  <si>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</si>
  <si>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</si>
  <si>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</si>
  <si>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</si>
  <si>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</si>
  <si>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</si>
  <si>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</si>
  <si>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</si>
  <si>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</si>
  <si>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</si>
  <si>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</si>
  <si>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</si>
  <si>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</si>
  <si>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</si>
  <si>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</si>
  <si>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</si>
  <si>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</si>
  <si>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</si>
  <si>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</si>
  <si>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</si>
  <si>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</si>
  <si>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</si>
  <si>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</si>
  <si>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</si>
  <si>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</si>
  <si>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</si>
  <si>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</si>
  <si>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</si>
  <si>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</si>
  <si>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</si>
  <si>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</si>
  <si>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</si>
  <si>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</si>
  <si>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</si>
  <si>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</si>
  <si>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</si>
  <si>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</si>
  <si>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</si>
  <si>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</si>
  <si>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</si>
  <si>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</si>
  <si>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</si>
  <si>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</si>
  <si>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</si>
  <si>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</si>
  <si>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</si>
  <si>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</si>
  <si>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</si>
  <si>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</si>
  <si>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</si>
  <si>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</si>
  <si>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</si>
  <si>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</si>
  <si>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</si>
  <si>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</si>
  <si>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</si>
  <si>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</si>
  <si>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</si>
  <si>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</si>
  <si>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</si>
  <si>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</si>
  <si>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</si>
  <si>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</si>
  <si>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</si>
  <si>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</si>
  <si>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</si>
  <si>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</si>
  <si>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</si>
  <si>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</si>
  <si>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</si>
  <si>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</si>
  <si>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</si>
  <si>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</si>
  <si>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</si>
  <si>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</si>
  <si>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</si>
  <si>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</si>
  <si>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</si>
  <si>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</si>
  <si>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</si>
  <si>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</si>
  <si>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</si>
  <si>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</si>
  <si>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</si>
  <si>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</si>
  <si>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</si>
  <si>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</si>
  <si>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</si>
  <si>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</si>
  <si>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</si>
  <si>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</si>
  <si>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</si>
  <si>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</si>
  <si>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</si>
  <si>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</si>
  <si>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</si>
  <si>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</si>
  <si>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</si>
  <si>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</si>
  <si>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</si>
  <si>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</si>
  <si>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</si>
  <si>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</si>
  <si>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</si>
  <si>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</si>
  <si>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</si>
  <si>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</si>
  <si>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</si>
  <si>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</si>
  <si>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</si>
  <si>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</si>
  <si>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</si>
  <si>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</si>
  <si>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</si>
  <si>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</si>
  <si>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</si>
  <si>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</si>
  <si>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</si>
  <si>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</si>
  <si>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</si>
  <si>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</si>
  <si>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</si>
  <si>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</si>
  <si>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</si>
  <si>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</si>
  <si>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</si>
  <si>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</si>
  <si>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</si>
  <si>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</si>
  <si>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</si>
  <si>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</si>
  <si>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</si>
  <si>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</si>
  <si>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</si>
  <si>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</si>
  <si>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</si>
  <si>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</si>
  <si>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</si>
  <si>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</si>
  <si>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</si>
  <si>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</si>
  <si>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</si>
  <si>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</si>
  <si>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</si>
  <si>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</si>
  <si>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</si>
  <si>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</si>
  <si>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</si>
  <si>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</si>
  <si>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</si>
  <si>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</si>
  <si>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</si>
  <si>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</si>
  <si>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</si>
  <si>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</si>
  <si>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</si>
  <si>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</si>
  <si>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</si>
  <si>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</si>
  <si>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</si>
  <si>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</si>
  <si>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</si>
  <si>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</si>
  <si>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</si>
  <si>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</si>
  <si>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</si>
  <si>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</si>
  <si>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</si>
  <si>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</si>
  <si>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</si>
  <si>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</si>
  <si>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</si>
  <si>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</si>
  <si>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</si>
  <si>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</si>
  <si>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</si>
  <si>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</si>
  <si>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</si>
  <si>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</si>
  <si>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</si>
  <si>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</si>
  <si>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</si>
  <si>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</si>
  <si>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</si>
  <si>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</si>
  <si>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</si>
  <si>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</si>
  <si>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</si>
  <si>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</si>
  <si>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</si>
  <si>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</si>
  <si>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</si>
  <si>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</si>
  <si>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</si>
  <si>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</si>
  <si>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</si>
  <si>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</si>
  <si>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</si>
  <si>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</si>
  <si>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</si>
  <si>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</si>
  <si>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</si>
  <si>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</si>
  <si>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</si>
  <si>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</si>
  <si>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</si>
  <si>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</si>
  <si>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</si>
  <si>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</si>
  <si>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</si>
  <si>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</si>
  <si>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</si>
  <si>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</si>
  <si>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</si>
  <si>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</si>
  <si>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</si>
  <si>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</si>
  <si>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</si>
  <si>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</si>
  <si>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</si>
  <si>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</si>
  <si>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</si>
  <si>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</si>
  <si>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</si>
  <si>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</si>
  <si>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</si>
  <si>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</si>
  <si>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</si>
  <si>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</si>
  <si>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</si>
  <si>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</si>
  <si>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</si>
  <si>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</si>
  <si>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</si>
  <si>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</si>
  <si>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</si>
  <si>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</si>
  <si>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</si>
  <si>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</si>
  <si>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</si>
  <si>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</si>
  <si>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</si>
  <si>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</si>
  <si>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</si>
  <si>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</si>
  <si>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</si>
  <si>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</si>
  <si>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</si>
  <si>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</si>
  <si>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</si>
  <si>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</si>
  <si>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</si>
  <si>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</si>
  <si>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</si>
  <si>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</si>
  <si>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</si>
  <si>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</si>
  <si>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</si>
  <si>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</si>
  <si>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</si>
  <si>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</si>
  <si>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</si>
  <si>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</si>
  <si>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</si>
  <si>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</si>
  <si>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</si>
  <si>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</si>
  <si>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</si>
  <si>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</si>
  <si>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</si>
  <si>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</si>
  <si>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</si>
  <si>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</si>
  <si>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</si>
  <si>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</si>
  <si>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</si>
  <si>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</si>
  <si>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</si>
  <si>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</si>
  <si>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</si>
  <si>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</si>
  <si>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</si>
  <si>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</si>
  <si>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</si>
  <si>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</si>
  <si>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</si>
  <si>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</si>
  <si>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</si>
  <si>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</si>
  <si>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</si>
  <si>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</si>
  <si>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</si>
  <si>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</si>
  <si>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</si>
  <si>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</si>
  <si>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</si>
  <si>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</si>
  <si>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</si>
  <si>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</si>
  <si>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</si>
  <si>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</si>
  <si>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</si>
  <si>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</si>
  <si>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</si>
  <si>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</si>
  <si>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</si>
  <si>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</si>
  <si>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</si>
  <si>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</si>
  <si>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</si>
  <si>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</si>
  <si>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</si>
  <si>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</si>
  <si>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</si>
  <si>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</si>
  <si>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</si>
  <si>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</si>
  <si>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</si>
  <si>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</si>
  <si>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</si>
  <si>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</si>
  <si>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</si>
  <si>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</si>
  <si>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</si>
  <si>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</si>
  <si>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</si>
  <si>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</si>
  <si>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</si>
  <si>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</si>
  <si>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</si>
  <si>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</si>
  <si>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</si>
  <si>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</si>
  <si>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</si>
  <si>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</si>
  <si>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</si>
  <si>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</si>
  <si>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</si>
  <si>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</si>
  <si>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</si>
  <si>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</si>
  <si>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</si>
  <si>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</si>
  <si>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</si>
  <si>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</si>
  <si>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</si>
  <si>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</si>
  <si>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</si>
  <si>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</si>
  <si>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</si>
  <si>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</si>
  <si>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</si>
  <si>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</si>
  <si>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</si>
  <si>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</si>
  <si>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</si>
  <si>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</si>
  <si>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</si>
  <si>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</si>
  <si>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</si>
  <si>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</si>
  <si>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</si>
  <si>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</si>
  <si>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</si>
  <si>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</si>
  <si>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</si>
  <si>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</si>
  <si>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</si>
  <si>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</si>
  <si>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</si>
  <si>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</si>
  <si>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</si>
  <si>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</si>
  <si>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</si>
  <si>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</si>
  <si>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</si>
  <si>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</si>
  <si>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</si>
  <si>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</si>
  <si>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</si>
  <si>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</si>
  <si>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</si>
  <si>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</si>
  <si>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</si>
  <si>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</si>
  <si>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</si>
  <si>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</si>
  <si>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</si>
  <si>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</si>
  <si>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</si>
  <si>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</si>
  <si>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</si>
  <si>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</si>
  <si>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</si>
  <si>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</si>
  <si>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</si>
  <si>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</si>
  <si>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</si>
  <si>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</si>
  <si>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</si>
  <si>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</si>
  <si>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</si>
  <si>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</si>
  <si>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</si>
  <si>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</si>
  <si>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</si>
  <si>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</si>
  <si>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</si>
  <si>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</si>
  <si>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</si>
  <si>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</si>
  <si>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</si>
  <si>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</si>
  <si>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</si>
  <si>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</si>
  <si>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</si>
  <si>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</si>
  <si>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</si>
  <si>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</si>
  <si>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</si>
  <si>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</si>
  <si>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</si>
  <si>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</si>
  <si>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</si>
  <si>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</si>
  <si>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</si>
  <si>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</si>
  <si>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</si>
  <si>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</si>
  <si>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</si>
  <si>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</si>
  <si>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</si>
  <si>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</si>
  <si>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</si>
  <si>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</si>
  <si>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</si>
  <si>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</si>
  <si>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</si>
  <si>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</si>
  <si>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</si>
  <si>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</si>
  <si>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</si>
  <si>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</si>
  <si>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</si>
  <si>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</si>
  <si>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</si>
  <si>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</si>
  <si>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</si>
  <si>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</si>
  <si>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</si>
  <si>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</si>
  <si>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</si>
  <si>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</si>
  <si>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</si>
  <si>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</si>
  <si>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</si>
  <si>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</si>
  <si>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</si>
  <si>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</si>
  <si>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</si>
  <si>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</si>
  <si>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</si>
  <si>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</si>
  <si>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</si>
  <si>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</si>
  <si>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</si>
  <si>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</si>
  <si>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</si>
  <si>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</si>
  <si>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</si>
  <si>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</si>
  <si>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</si>
  <si>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</si>
  <si>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</si>
  <si>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</si>
  <si>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</si>
  <si>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</si>
  <si>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</si>
  <si>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</si>
  <si>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</si>
  <si>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</si>
  <si>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</si>
  <si>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</si>
  <si>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</si>
  <si>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</si>
  <si>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</si>
  <si>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</si>
  <si>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</si>
  <si>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</si>
  <si>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</si>
  <si>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</si>
  <si>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</si>
  <si>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</si>
  <si>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</si>
  <si>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</si>
  <si>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</si>
  <si>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</si>
  <si>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</si>
  <si>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</si>
  <si>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</si>
  <si>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</si>
  <si>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</si>
  <si>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</si>
  <si>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</si>
  <si>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</si>
  <si>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</si>
  <si>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</si>
  <si>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</si>
  <si>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</si>
  <si>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</si>
  <si>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</si>
  <si>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</si>
  <si>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</si>
  <si>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</si>
  <si>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</si>
  <si>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</si>
  <si>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</si>
  <si>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</si>
  <si>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</si>
  <si>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</si>
  <si>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</si>
  <si>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</si>
  <si>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</si>
  <si>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</si>
  <si>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</si>
  <si>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</si>
  <si>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</si>
  <si>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</si>
  <si>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</si>
  <si>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</si>
  <si>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</si>
  <si>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</si>
  <si>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</si>
  <si>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</si>
  <si>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</si>
  <si>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</si>
  <si>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</si>
  <si>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</si>
  <si>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</si>
  <si>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</si>
  <si>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</si>
  <si>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</si>
  <si>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</si>
  <si>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</si>
  <si>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</si>
  <si>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</si>
  <si>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</si>
  <si>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</si>
  <si>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</si>
  <si>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</si>
  <si>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</si>
  <si>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</si>
  <si>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</si>
  <si>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</si>
  <si>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</si>
  <si>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</si>
  <si>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</si>
  <si>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</si>
  <si>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</si>
  <si>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</si>
  <si>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</si>
  <si>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</si>
  <si>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</si>
  <si>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</si>
  <si>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</si>
  <si>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</si>
  <si>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</si>
  <si>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</si>
  <si>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</si>
  <si>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</si>
  <si>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</si>
  <si>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</si>
  <si>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</si>
  <si>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</si>
  <si>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</si>
  <si>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</si>
  <si>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</si>
  <si>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</si>
  <si>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</si>
  <si>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</si>
  <si>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</si>
  <si>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</si>
  <si>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</si>
  <si>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</si>
  <si>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</si>
  <si>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</si>
  <si>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</si>
  <si>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</si>
  <si>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</si>
  <si>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</si>
  <si>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</si>
  <si>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</si>
  <si>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</si>
  <si>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</si>
  <si>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</si>
  <si>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</si>
  <si>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</si>
  <si>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</si>
  <si>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</si>
  <si>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</si>
  <si>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</si>
  <si>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</si>
  <si>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</si>
  <si>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</si>
  <si>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</si>
  <si>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</si>
  <si>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</si>
  <si>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</si>
  <si>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</si>
  <si>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</si>
  <si>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</si>
  <si>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</si>
  <si>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</si>
  <si>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</si>
  <si>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</si>
  <si>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</si>
  <si>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</si>
  <si>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</si>
  <si>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</si>
  <si>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</si>
  <si>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</si>
  <si>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</si>
  <si>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</si>
  <si>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</si>
  <si>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</si>
  <si>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</si>
  <si>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</si>
  <si>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</si>
  <si>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</si>
  <si>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</si>
  <si>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</si>
  <si>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</si>
  <si>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</si>
  <si>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</si>
  <si>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</si>
  <si>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</si>
  <si>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</si>
  <si>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</si>
  <si>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</si>
  <si>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</si>
  <si>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</si>
  <si>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</si>
  <si>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</si>
  <si>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</si>
  <si>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</si>
  <si>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</si>
  <si>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</si>
  <si>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</si>
  <si>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</si>
  <si>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</si>
  <si>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</si>
  <si>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</si>
  <si>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</si>
  <si>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</si>
  <si>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</si>
  <si>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</si>
  <si>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</si>
  <si>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</si>
  <si>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</si>
  <si>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</si>
  <si>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</si>
  <si>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</si>
  <si>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</si>
  <si>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</si>
  <si>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</si>
  <si>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</si>
  <si>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</si>
  <si>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</si>
  <si>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</si>
  <si>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</si>
  <si>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</si>
  <si>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</si>
  <si>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</si>
  <si>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</si>
  <si>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</si>
  <si>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</si>
  <si>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</si>
  <si>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</si>
  <si>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</si>
  <si>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</si>
  <si>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</si>
  <si>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</si>
  <si>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</si>
  <si>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</si>
  <si>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</si>
  <si>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</si>
  <si>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</si>
  <si>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</si>
  <si>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</si>
  <si>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</si>
  <si>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</si>
  <si>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</si>
  <si>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</si>
  <si>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</si>
  <si>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</si>
  <si>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</si>
  <si>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</si>
  <si>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</si>
  <si>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</si>
  <si>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</si>
  <si>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</si>
  <si>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</si>
  <si>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</si>
  <si>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</si>
  <si>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</si>
  <si>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</si>
  <si>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</si>
  <si>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</si>
  <si>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</si>
  <si>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</si>
  <si>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</si>
  <si>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</si>
  <si>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</si>
  <si>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</si>
  <si>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</si>
  <si>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</si>
  <si>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</si>
  <si>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</si>
  <si>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</si>
  <si>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</si>
  <si>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</si>
  <si>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</si>
  <si>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</si>
  <si>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</si>
  <si>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</si>
  <si>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</si>
  <si>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</si>
  <si>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</si>
  <si>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</si>
  <si>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</si>
  <si>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</si>
  <si>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</si>
  <si>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</si>
  <si>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</si>
  <si>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</si>
  <si>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</si>
  <si>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</si>
  <si>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</si>
  <si>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</si>
  <si>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</si>
  <si>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</si>
  <si>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</si>
  <si>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</si>
  <si>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</si>
  <si>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</si>
  <si>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</si>
  <si>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</si>
  <si>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</si>
  <si>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</si>
  <si>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</si>
  <si>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</si>
  <si>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</si>
  <si>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</si>
  <si>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</si>
  <si>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</si>
  <si>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</si>
  <si>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</si>
  <si>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</si>
  <si>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</si>
  <si>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</si>
  <si>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</si>
  <si>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</si>
  <si>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</si>
  <si>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</si>
  <si>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</si>
  <si>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</si>
  <si>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</si>
  <si>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</si>
  <si>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</si>
  <si>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</si>
  <si>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</si>
  <si>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</si>
  <si>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</si>
  <si>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</si>
  <si>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</si>
  <si>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</si>
  <si>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</si>
  <si>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</si>
  <si>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</si>
  <si>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</si>
  <si>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</si>
  <si>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</si>
  <si>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</si>
  <si>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</si>
  <si>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</si>
  <si>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</si>
  <si>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</si>
  <si>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</si>
  <si>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</si>
  <si>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</si>
  <si>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</si>
  <si>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</si>
  <si>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</si>
  <si>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</si>
  <si>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</si>
  <si>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</si>
  <si>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</si>
  <si>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</si>
  <si>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</si>
  <si>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</si>
  <si>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</si>
  <si>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</si>
  <si>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</si>
  <si>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</si>
  <si>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</si>
  <si>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</si>
  <si>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</si>
  <si>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</si>
  <si>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</si>
  <si>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</si>
  <si>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</si>
  <si>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</si>
  <si>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</si>
  <si>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</si>
  <si>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</si>
  <si>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</si>
  <si>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</si>
  <si>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</si>
  <si>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</si>
  <si>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</si>
  <si>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</si>
  <si>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</si>
  <si>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</si>
  <si>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</si>
  <si>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</si>
  <si>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</si>
  <si>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</si>
  <si>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</si>
  <si>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</si>
  <si>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</si>
  <si>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</si>
  <si>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</si>
  <si>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</si>
  <si>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</si>
  <si>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</si>
  <si>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</si>
  <si>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</si>
  <si>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</si>
  <si>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</si>
  <si>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</si>
  <si>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</si>
  <si>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</si>
  <si>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</si>
  <si>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</si>
  <si>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</si>
  <si>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</si>
  <si>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</si>
  <si>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</si>
  <si>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</si>
  <si>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</si>
  <si>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</si>
  <si>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</si>
  <si>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</si>
  <si>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</si>
  <si>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</si>
  <si>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</si>
  <si>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</si>
  <si>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</si>
  <si>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</si>
  <si>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</si>
  <si>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</si>
  <si>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</si>
  <si>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</si>
  <si>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</si>
  <si>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</si>
  <si>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</si>
  <si>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</si>
  <si>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</si>
  <si>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</si>
  <si>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</si>
  <si>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</si>
  <si>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</si>
  <si>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</si>
  <si>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</si>
  <si>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</si>
  <si>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</si>
  <si>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</si>
  <si>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</si>
  <si>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</si>
  <si>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</si>
  <si>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</si>
  <si>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</si>
  <si>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</si>
  <si>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</si>
  <si>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</si>
  <si>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</si>
  <si>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</si>
  <si>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</si>
  <si>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</si>
  <si>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</si>
  <si>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</si>
  <si>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</si>
  <si>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</si>
  <si>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</si>
  <si>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</si>
  <si>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</si>
  <si>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</si>
  <si>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</si>
  <si>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</si>
  <si>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</si>
  <si>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</si>
  <si>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</si>
  <si>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</si>
  <si>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</si>
  <si>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</si>
  <si>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</si>
  <si>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</si>
  <si>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</si>
  <si>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</si>
  <si>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</si>
  <si>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</si>
  <si>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</si>
  <si>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</si>
  <si>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</si>
  <si>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</si>
  <si>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</si>
  <si>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</si>
  <si>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</si>
  <si>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</si>
  <si>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</si>
  <si>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</si>
  <si>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</si>
  <si>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</si>
  <si>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</si>
  <si>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</si>
  <si>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</si>
  <si>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</si>
  <si>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</si>
  <si>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</si>
  <si>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</si>
  <si>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</si>
  <si>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</si>
  <si>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</si>
  <si>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</si>
  <si>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</si>
  <si>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</si>
  <si>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</si>
  <si>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</si>
  <si>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</si>
  <si>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</si>
  <si>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</si>
  <si>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</si>
  <si>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</si>
  <si>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</si>
  <si>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</si>
  <si>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</si>
  <si>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</si>
  <si>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</si>
  <si>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</si>
  <si>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</si>
  <si>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</si>
  <si>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</si>
  <si>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</si>
  <si>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</si>
  <si>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</si>
  <si>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</si>
  <si>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</si>
  <si>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</si>
  <si>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</si>
  <si>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</si>
  <si>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</si>
  <si>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</si>
  <si>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</si>
  <si>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</si>
  <si>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</si>
  <si>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</si>
  <si>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</si>
  <si>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</si>
  <si>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</si>
  <si>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</si>
  <si>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</si>
  <si>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</si>
  <si>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</si>
  <si>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</si>
  <si>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</si>
  <si>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</si>
  <si>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</si>
  <si>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</si>
  <si>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</si>
  <si>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</si>
  <si>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</si>
  <si>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</si>
  <si>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</si>
  <si>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</si>
  <si>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</si>
  <si>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</si>
  <si>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</si>
  <si>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</si>
  <si>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</si>
  <si>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</si>
  <si>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</si>
  <si>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</si>
  <si>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</si>
  <si>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</si>
  <si>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</si>
  <si>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</si>
  <si>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</si>
  <si>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</si>
  <si>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</si>
  <si>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</si>
  <si>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</si>
  <si>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</si>
  <si>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</si>
  <si>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</si>
  <si>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</si>
  <si>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</si>
  <si>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</si>
  <si>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</si>
  <si>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</si>
  <si>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</si>
  <si>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</si>
  <si>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</si>
  <si>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</si>
  <si>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</si>
  <si>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</si>
  <si>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</si>
  <si>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</si>
  <si>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</si>
  <si>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</si>
  <si>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</si>
  <si>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</si>
  <si>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</si>
  <si>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</si>
  <si>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</si>
  <si>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</si>
  <si>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</si>
  <si>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</si>
  <si>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</si>
  <si>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</si>
  <si>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</si>
  <si>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</si>
  <si>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</si>
  <si>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</si>
  <si>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</si>
  <si>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</si>
  <si>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</si>
  <si>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</si>
  <si>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</si>
  <si>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</si>
  <si>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</si>
  <si>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</si>
  <si>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</si>
  <si>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</si>
  <si>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</si>
  <si>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</si>
  <si>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</si>
  <si>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</si>
  <si>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</si>
  <si>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</si>
  <si>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</si>
  <si>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</si>
  <si>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</si>
  <si>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</si>
  <si>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</si>
  <si>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</si>
  <si>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</si>
  <si>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</si>
  <si>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</si>
  <si>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</si>
  <si>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</si>
  <si>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</si>
  <si>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</si>
  <si>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</si>
  <si>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</si>
  <si>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</si>
  <si>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</si>
  <si>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</si>
  <si>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</si>
  <si>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</si>
  <si>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</si>
  <si>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</si>
  <si>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</si>
  <si>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</si>
  <si>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</si>
  <si>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</si>
  <si>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</si>
  <si>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</si>
  <si>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</si>
  <si>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</si>
  <si>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</si>
  <si>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</si>
  <si>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</si>
  <si>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</si>
  <si>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</si>
  <si>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</si>
  <si>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</si>
  <si>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</si>
  <si>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</si>
  <si>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</si>
  <si>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</si>
  <si>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</si>
  <si>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</si>
  <si>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</si>
  <si>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</si>
  <si>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</si>
  <si>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</si>
  <si>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</si>
  <si>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</si>
  <si>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</si>
  <si>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</si>
  <si>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</si>
  <si>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</si>
  <si>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</si>
  <si>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</si>
  <si>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</si>
  <si>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</si>
  <si>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</si>
  <si>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</si>
  <si>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</si>
  <si>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</si>
  <si>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</si>
  <si>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</si>
  <si>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</si>
  <si>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</si>
  <si>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</si>
  <si>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</si>
  <si>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</si>
  <si>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</si>
  <si>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</si>
  <si>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</si>
  <si>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</si>
  <si>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</si>
  <si>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</si>
  <si>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</si>
  <si>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</si>
  <si>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</si>
  <si>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</si>
  <si>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</si>
  <si>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</si>
  <si>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</si>
  <si>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</si>
  <si>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</si>
  <si>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</si>
  <si>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</si>
  <si>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</si>
  <si>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</si>
  <si>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</si>
  <si>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</si>
  <si>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</si>
  <si>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</si>
  <si>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</si>
  <si>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</si>
  <si>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</si>
  <si>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</si>
  <si>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</si>
  <si>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</si>
  <si>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</si>
  <si>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</si>
  <si>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</si>
  <si>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</si>
  <si>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</si>
  <si>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</si>
  <si>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</si>
  <si>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</si>
  <si>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</si>
  <si>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</si>
  <si>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</si>
  <si>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</si>
  <si>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</si>
  <si>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</si>
  <si>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</si>
  <si>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</si>
  <si>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</si>
  <si>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</si>
  <si>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</si>
  <si>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</si>
  <si>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</si>
  <si>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</si>
  <si>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</si>
  <si>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</si>
  <si>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</si>
  <si>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</si>
  <si>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</si>
  <si>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</si>
  <si>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</si>
  <si>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</si>
  <si>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</si>
  <si>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</si>
  <si>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</si>
  <si>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</si>
  <si>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</si>
  <si>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</si>
  <si>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</si>
  <si>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</si>
  <si>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</si>
  <si>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</si>
  <si>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</si>
  <si>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</si>
  <si>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</si>
  <si>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</si>
  <si>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</si>
  <si>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</si>
  <si>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</si>
  <si>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</si>
  <si>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</si>
  <si>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</si>
  <si>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</si>
  <si>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</si>
  <si>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</si>
  <si>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</si>
  <si>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</si>
  <si>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</si>
  <si>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</si>
  <si>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</si>
  <si>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</si>
  <si>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</si>
  <si>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</si>
  <si>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</si>
  <si>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</si>
  <si>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</si>
  <si>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</si>
  <si>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</si>
  <si>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</si>
  <si>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</si>
  <si>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</si>
  <si>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</si>
  <si>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</si>
  <si>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</si>
  <si>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</si>
  <si>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</si>
  <si>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</si>
  <si>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</si>
  <si>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</si>
  <si>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</si>
  <si>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</si>
  <si>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</si>
  <si>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</si>
  <si>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</si>
  <si>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</si>
  <si>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</si>
  <si>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</si>
  <si>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</si>
  <si>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</si>
  <si>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</si>
  <si>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</si>
  <si>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</si>
  <si>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</si>
  <si>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</si>
  <si>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</si>
  <si>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</si>
  <si>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</si>
  <si>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</si>
  <si>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</si>
  <si>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</si>
  <si>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</si>
  <si>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</si>
  <si>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</si>
  <si>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</si>
  <si>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</si>
  <si>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</si>
  <si>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</si>
  <si>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</si>
  <si>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</si>
  <si>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</si>
  <si>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</si>
  <si>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</si>
  <si>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</si>
  <si>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</si>
  <si>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</si>
  <si>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</si>
  <si>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</si>
  <si>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</si>
  <si>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</si>
  <si>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</si>
  <si>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</si>
  <si>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</si>
  <si>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</si>
  <si>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</si>
  <si>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</si>
  <si>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</si>
  <si>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</si>
  <si>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</si>
  <si>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</si>
  <si>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</si>
  <si>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</si>
  <si>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</si>
  <si>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</si>
  <si>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</si>
  <si>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</si>
  <si>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</si>
  <si>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</si>
  <si>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</si>
  <si>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</si>
  <si>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</si>
  <si>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</si>
  <si>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</si>
  <si>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</si>
  <si>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</si>
  <si>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</si>
  <si>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</si>
  <si>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</si>
  <si>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</si>
  <si>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</si>
  <si>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</si>
  <si>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</si>
  <si>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</si>
  <si>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</si>
  <si>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</si>
  <si>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</si>
  <si>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</si>
  <si>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</si>
  <si>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</si>
  <si>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</si>
  <si>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</si>
  <si>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</si>
  <si>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</si>
  <si>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</si>
  <si>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</si>
  <si>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</si>
  <si>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</si>
  <si>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</si>
  <si>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</si>
  <si>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</si>
  <si>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</si>
  <si>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</si>
  <si>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</si>
  <si>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</si>
  <si>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</si>
  <si>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</si>
  <si>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</si>
  <si>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</si>
  <si>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</si>
  <si>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</si>
  <si>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</si>
  <si>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</si>
  <si>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</si>
  <si>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</si>
  <si>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</si>
  <si>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</si>
  <si>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</si>
  <si>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</si>
  <si>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</si>
  <si>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</si>
  <si>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</si>
  <si>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</si>
  <si>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</si>
  <si>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</si>
  <si>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</si>
  <si>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</si>
  <si>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</si>
  <si>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</si>
  <si>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</si>
  <si>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</si>
  <si>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</si>
  <si>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</si>
  <si>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</si>
  <si>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</si>
  <si>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</si>
  <si>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</si>
  <si>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</si>
  <si>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</si>
  <si>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</si>
  <si>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</si>
  <si>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</si>
  <si>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</si>
  <si>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</si>
  <si>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</si>
  <si>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</si>
  <si>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</si>
  <si>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</si>
  <si>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</si>
  <si>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</si>
  <si>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</si>
  <si>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</si>
  <si>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</si>
  <si>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</si>
  <si>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</si>
  <si>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</si>
  <si>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</si>
  <si>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</si>
  <si>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</si>
  <si>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</si>
  <si>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</si>
  <si>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</si>
  <si>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</si>
  <si>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</si>
  <si>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</si>
  <si>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</si>
  <si>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</si>
  <si>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</si>
  <si>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</si>
  <si>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</si>
  <si>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</si>
  <si>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</si>
  <si>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</si>
  <si>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</si>
  <si>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</si>
  <si>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</si>
  <si>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</si>
  <si>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</si>
  <si>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</si>
  <si>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</si>
  <si>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</si>
  <si>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</si>
  <si>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</si>
  <si>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</si>
  <si>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</si>
  <si>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</si>
  <si>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</si>
  <si>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</si>
  <si>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</si>
  <si>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</si>
  <si>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</si>
  <si>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</si>
  <si>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</si>
  <si>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</si>
  <si>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</si>
  <si>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</si>
  <si>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</si>
  <si>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</si>
  <si>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</si>
  <si>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</si>
  <si>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</si>
  <si>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</si>
  <si>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</si>
  <si>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</si>
  <si>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</si>
  <si>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</si>
  <si>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</si>
  <si>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</si>
  <si>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</si>
  <si>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</si>
  <si>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</si>
  <si>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</si>
  <si>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</si>
  <si>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</si>
  <si>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</si>
  <si>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</si>
  <si>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</si>
  <si>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</si>
  <si>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</si>
  <si>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</si>
  <si>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</si>
  <si>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</si>
  <si>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</si>
  <si>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</si>
  <si>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</si>
  <si>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</si>
  <si>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</si>
  <si>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</si>
  <si>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</si>
  <si>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</si>
  <si>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</si>
  <si>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</si>
  <si>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</si>
  <si>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</si>
  <si>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</si>
  <si>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</si>
  <si>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</si>
  <si>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</si>
  <si>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</si>
  <si>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</si>
  <si>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</si>
  <si>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</si>
  <si>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</si>
  <si>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</si>
  <si>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</si>
  <si>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</si>
  <si>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</si>
  <si>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</si>
  <si>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</si>
  <si>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</si>
  <si>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</si>
  <si>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</si>
  <si>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</si>
  <si>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</si>
  <si>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</si>
  <si>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</si>
  <si>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</si>
  <si>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</si>
  <si>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</si>
  <si>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</si>
  <si>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</si>
  <si>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</si>
  <si>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</si>
  <si>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</si>
  <si>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</si>
  <si>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</si>
  <si>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</si>
  <si>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</si>
  <si>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</si>
  <si>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</si>
  <si>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</si>
  <si>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</si>
  <si>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</si>
  <si>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</si>
  <si>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</si>
  <si>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</si>
  <si>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</si>
  <si>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</si>
  <si>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</si>
  <si>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</si>
  <si>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</si>
  <si>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</si>
  <si>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</si>
  <si>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</si>
  <si>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</si>
  <si>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</si>
  <si>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</si>
  <si>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</si>
  <si>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</si>
  <si>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</si>
  <si>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</si>
  <si>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</si>
  <si>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</si>
  <si>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</si>
  <si>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</si>
  <si>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</si>
  <si>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</si>
  <si>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</si>
  <si>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</si>
  <si>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</si>
  <si>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</si>
  <si>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</si>
  <si>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</si>
  <si>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</si>
  <si>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</si>
  <si>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</si>
  <si>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</si>
  <si>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</si>
  <si>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</si>
  <si>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</si>
  <si>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</si>
  <si>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</si>
  <si>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</si>
  <si>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</si>
  <si>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</si>
  <si>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</si>
  <si>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</si>
  <si>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</si>
  <si>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</si>
  <si>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</si>
  <si>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</si>
  <si>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</si>
  <si>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</si>
  <si>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</si>
  <si>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</si>
  <si>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</si>
  <si>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</si>
  <si>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</si>
  <si>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</si>
  <si>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</si>
  <si>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</si>
  <si>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</si>
  <si>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</si>
  <si>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</si>
  <si>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</si>
  <si>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</si>
  <si>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</si>
  <si>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</si>
  <si>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</si>
  <si>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</si>
  <si>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</si>
  <si>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</si>
  <si>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</si>
  <si>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</si>
  <si>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</si>
  <si>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</si>
  <si>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</si>
  <si>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</si>
  <si>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</si>
  <si>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</si>
  <si>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</si>
  <si>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</si>
  <si>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</si>
  <si>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</si>
  <si>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</si>
  <si>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</si>
  <si>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</si>
  <si>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</si>
  <si>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</si>
  <si>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</si>
  <si>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</si>
  <si>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</si>
  <si>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</si>
  <si>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</si>
  <si>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</si>
  <si>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</si>
  <si>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</si>
  <si>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</si>
  <si>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</si>
  <si>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</si>
  <si>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</si>
  <si>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</si>
  <si>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</si>
  <si>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</si>
  <si>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</si>
  <si>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</si>
  <si>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</si>
  <si>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</si>
  <si>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</si>
  <si>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</si>
  <si>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</si>
  <si>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</si>
  <si>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</si>
  <si>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</si>
  <si>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</si>
  <si>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</si>
  <si>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</si>
  <si>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</si>
  <si>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</si>
  <si>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</si>
  <si>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</si>
  <si>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</si>
  <si>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</si>
  <si>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</si>
  <si>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</si>
  <si>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</si>
  <si>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</si>
  <si>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</si>
  <si>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</si>
  <si>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</si>
  <si>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</si>
  <si>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</si>
  <si>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</si>
  <si>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</si>
  <si>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</si>
  <si>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</si>
  <si>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</si>
  <si>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</si>
  <si>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</si>
  <si>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</si>
  <si>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</si>
  <si>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</si>
  <si>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</si>
  <si>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</si>
  <si>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</si>
  <si>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</si>
  <si>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</si>
  <si>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</si>
  <si>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</si>
  <si>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</si>
  <si>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</si>
  <si>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</si>
  <si>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</si>
  <si>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</si>
  <si>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</si>
  <si>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</si>
  <si>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</si>
  <si>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</si>
  <si>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</si>
  <si>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</si>
  <si>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</si>
  <si>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</si>
  <si>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</si>
  <si>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</si>
  <si>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</si>
  <si>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</si>
  <si>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</si>
  <si>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</si>
  <si>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</si>
  <si>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</si>
  <si>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</si>
  <si>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</si>
  <si>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</si>
  <si>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</si>
  <si>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</si>
  <si>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</si>
  <si>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</si>
  <si>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</si>
  <si>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</si>
  <si>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</si>
  <si>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</si>
  <si>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</si>
  <si>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</si>
  <si>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</si>
  <si>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</si>
  <si>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</si>
  <si>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</si>
  <si>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</si>
  <si>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</si>
  <si>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</si>
  <si>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</si>
  <si>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</si>
  <si>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</si>
  <si>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</si>
  <si>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</si>
  <si>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</si>
  <si>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</si>
  <si>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</si>
  <si>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</si>
  <si>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</si>
  <si>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</si>
  <si>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</si>
  <si>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</si>
  <si>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</si>
  <si>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</si>
  <si>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</si>
  <si>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</si>
  <si>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</si>
  <si>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</si>
  <si>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</si>
  <si>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</si>
  <si>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</si>
  <si>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</si>
  <si>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</si>
  <si>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</si>
  <si>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</si>
  <si>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</si>
  <si>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</si>
  <si>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</si>
  <si>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</si>
  <si>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</si>
  <si>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</si>
  <si>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</si>
  <si>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</si>
  <si>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</si>
  <si>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</si>
  <si>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</si>
  <si>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</si>
  <si>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</si>
  <si>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</si>
  <si>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</si>
  <si>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</si>
  <si>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</si>
  <si>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</si>
  <si>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</si>
  <si>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</si>
  <si>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</si>
  <si>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</si>
  <si>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</si>
  <si>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</si>
  <si>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</si>
  <si>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</si>
  <si>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</si>
  <si>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</si>
  <si>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</si>
  <si>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</si>
  <si>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</si>
  <si>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</si>
  <si>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</si>
  <si>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</si>
  <si>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</si>
  <si>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</si>
  <si>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</si>
  <si>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</si>
  <si>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</si>
  <si>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</si>
  <si>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</si>
  <si>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</si>
  <si>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</si>
  <si>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</si>
  <si>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</si>
  <si>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</si>
  <si>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</si>
  <si>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</si>
  <si>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</si>
  <si>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</si>
  <si>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</si>
  <si>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</si>
  <si>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</si>
  <si>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</si>
  <si>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</si>
  <si>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</si>
  <si>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</si>
  <si>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</si>
  <si>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</si>
  <si>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</si>
  <si>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</si>
  <si>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</si>
  <si>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</si>
  <si>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</si>
  <si>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</si>
  <si>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</si>
  <si>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</si>
  <si>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</si>
  <si>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</si>
  <si>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</si>
  <si>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</si>
  <si>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</si>
  <si>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</si>
  <si>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</si>
  <si>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</si>
  <si>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</si>
  <si>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</si>
  <si>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</si>
  <si>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</si>
  <si>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</si>
  <si>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</si>
  <si>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</si>
  <si>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</si>
  <si>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</si>
  <si>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</si>
  <si>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</si>
  <si>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</si>
  <si>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</si>
  <si>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</si>
  <si>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</si>
  <si>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</si>
  <si>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</si>
  <si>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</si>
  <si>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</si>
  <si>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</si>
  <si>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</si>
  <si>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</si>
  <si>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</si>
  <si>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</si>
  <si>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</si>
  <si>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</si>
  <si>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</si>
  <si>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</si>
  <si>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</si>
  <si>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</si>
  <si>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</si>
  <si>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</si>
  <si>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</si>
  <si>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</si>
  <si>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</si>
  <si>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</si>
  <si>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</si>
  <si>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</si>
  <si>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</si>
  <si>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</si>
  <si>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</si>
  <si>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</si>
  <si>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</si>
  <si>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</si>
  <si>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</si>
  <si>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</si>
  <si>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</si>
  <si>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</si>
  <si>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</si>
  <si>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</si>
  <si>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</si>
  <si>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</si>
  <si>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</si>
  <si>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</si>
  <si>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</si>
  <si>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</si>
  <si>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</si>
  <si>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</si>
  <si>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</si>
  <si>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</si>
  <si>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</si>
  <si>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</si>
  <si>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</si>
  <si>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</si>
  <si>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</si>
  <si>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</si>
  <si>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</si>
  <si>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</si>
  <si>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</si>
  <si>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</si>
  <si>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</si>
  <si>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</si>
  <si>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</si>
  <si>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</si>
  <si>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</si>
  <si>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</si>
  <si>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</si>
  <si>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</si>
  <si>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</si>
  <si>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</si>
  <si>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</si>
  <si>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</si>
  <si>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</si>
  <si>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</si>
  <si>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</si>
  <si>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</si>
  <si>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</si>
  <si>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</si>
  <si>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</si>
  <si>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</si>
  <si>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</si>
  <si>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</si>
  <si>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</si>
  <si>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</si>
  <si>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</si>
  <si>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</si>
  <si>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</si>
  <si>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</si>
  <si>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</si>
  <si>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</si>
  <si>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</si>
  <si>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</si>
  <si>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</si>
  <si>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</si>
  <si>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</si>
  <si>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</si>
  <si>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</si>
  <si>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</si>
  <si>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</si>
  <si>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</si>
  <si>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</si>
  <si>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</si>
  <si>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</si>
  <si>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</si>
  <si>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</si>
  <si>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</si>
  <si>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</si>
  <si>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</si>
  <si>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</si>
  <si>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</si>
  <si>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</si>
  <si>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</si>
  <si>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</si>
  <si>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</si>
  <si>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</si>
  <si>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</si>
  <si>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</si>
  <si>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</si>
  <si>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</si>
  <si>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</si>
  <si>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</si>
  <si>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</si>
  <si>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</si>
  <si>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</si>
  <si>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</si>
  <si>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</si>
  <si>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</si>
  <si>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</si>
  <si>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</si>
  <si>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</si>
  <si>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</si>
  <si>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</si>
  <si>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</si>
  <si>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</si>
  <si>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</si>
  <si>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</si>
  <si>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</si>
  <si>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</si>
  <si>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</si>
  <si>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</si>
  <si>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</si>
  <si>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</si>
  <si>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</si>
  <si>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</si>
  <si>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</si>
  <si>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</si>
  <si>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</si>
  <si>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</si>
  <si>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</si>
  <si>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</si>
  <si>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</si>
  <si>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</si>
  <si>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</si>
  <si>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</si>
  <si>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</si>
  <si>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</si>
  <si>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</si>
  <si>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</si>
  <si>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</si>
  <si>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</si>
  <si>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</si>
  <si>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</si>
  <si>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</si>
  <si>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</si>
  <si>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</si>
  <si>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</si>
  <si>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</si>
  <si>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</si>
  <si>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</si>
  <si>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</si>
  <si>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</si>
  <si>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</si>
  <si>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</si>
  <si>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</si>
  <si>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</si>
  <si>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</si>
  <si>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</si>
  <si>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</si>
  <si>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</si>
  <si>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</si>
  <si>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</si>
  <si>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</si>
  <si>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</si>
  <si>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</si>
  <si>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</si>
  <si>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</si>
  <si>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</si>
  <si>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</si>
  <si>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</si>
  <si>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</si>
  <si>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</si>
  <si>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</si>
  <si>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</si>
  <si>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</si>
  <si>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</si>
  <si>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</si>
  <si>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</si>
  <si>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</si>
  <si>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</si>
  <si>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</si>
  <si>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</si>
  <si>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</si>
  <si>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</si>
  <si>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</si>
  <si>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</si>
  <si>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</si>
  <si>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</si>
  <si>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</si>
  <si>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</si>
  <si>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</si>
  <si>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</si>
  <si>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</si>
  <si>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</si>
  <si>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</si>
  <si>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</si>
  <si>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</si>
  <si>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</si>
  <si>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</si>
  <si>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</si>
  <si>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</si>
  <si>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</si>
  <si>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</si>
  <si>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</si>
  <si>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</si>
  <si>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</si>
  <si>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</si>
  <si>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</si>
  <si>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</si>
  <si>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</si>
  <si>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</si>
  <si>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</si>
  <si>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</si>
  <si>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</si>
  <si>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</si>
  <si>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</si>
  <si>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</si>
  <si>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</si>
  <si>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</si>
  <si>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</si>
  <si>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</si>
  <si>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</si>
  <si>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</si>
  <si>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</si>
  <si>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</si>
  <si>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</si>
  <si>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</si>
  <si>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</si>
  <si>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</si>
  <si>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</si>
  <si>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</si>
  <si>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</si>
  <si>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</si>
  <si>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</si>
  <si>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</si>
  <si>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</si>
  <si>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</si>
  <si>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</si>
  <si>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</si>
  <si>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</si>
  <si>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</si>
  <si>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</si>
  <si>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</si>
  <si>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</si>
  <si>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</si>
  <si>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</si>
  <si>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</si>
  <si>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</si>
  <si>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</si>
  <si>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</si>
  <si>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</si>
  <si>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</si>
  <si>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</si>
  <si>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</si>
  <si>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</si>
  <si>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</si>
  <si>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</si>
  <si>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</si>
  <si>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</si>
  <si>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</si>
  <si>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</si>
  <si>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</si>
  <si>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</si>
  <si>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</si>
  <si>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</si>
  <si>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</si>
  <si>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</si>
  <si>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</si>
  <si>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</si>
  <si>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</si>
  <si>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</si>
  <si>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</si>
  <si>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</si>
  <si>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</si>
  <si>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</si>
  <si>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</si>
  <si>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</si>
  <si>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</si>
  <si>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</si>
  <si>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</si>
  <si>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</si>
  <si>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</si>
  <si>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</si>
  <si>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</si>
  <si>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</si>
  <si>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</si>
  <si>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</si>
  <si>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</si>
  <si>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</si>
  <si>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</si>
  <si>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</si>
  <si>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</si>
  <si>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</si>
  <si>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</si>
  <si>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</si>
  <si>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</si>
  <si>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</si>
  <si>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</si>
  <si>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</si>
  <si>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</si>
  <si>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</si>
  <si>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</si>
  <si>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</si>
  <si>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</si>
  <si>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</si>
  <si>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</si>
  <si>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</si>
  <si>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</si>
  <si>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</si>
  <si>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</si>
  <si>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</si>
  <si>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</si>
  <si>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</si>
  <si>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</si>
  <si>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</si>
  <si>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</si>
  <si>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</si>
  <si>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</si>
  <si>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</si>
  <si>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</si>
  <si>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</si>
  <si>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</si>
  <si>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</si>
  <si>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</si>
  <si>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</si>
  <si>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</si>
  <si>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</si>
  <si>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</si>
  <si>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</si>
  <si>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</si>
  <si>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</si>
  <si>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</si>
  <si>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</si>
  <si>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</si>
  <si>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</si>
  <si>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</si>
  <si>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</si>
  <si>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</si>
  <si>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</si>
  <si>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</si>
  <si>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</si>
  <si>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</si>
  <si>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</si>
  <si>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</si>
  <si>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</si>
  <si>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</si>
  <si>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</si>
  <si>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</si>
  <si>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</si>
  <si>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</si>
  <si>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</si>
  <si>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</si>
  <si>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</si>
  <si>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</si>
  <si>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</si>
  <si>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</si>
  <si>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</si>
  <si>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</si>
  <si>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</si>
  <si>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</si>
  <si>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</si>
  <si>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</si>
  <si>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</si>
  <si>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</si>
  <si>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</si>
  <si>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</si>
  <si>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</si>
  <si>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</si>
  <si>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</si>
  <si>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</si>
  <si>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</si>
  <si>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</si>
  <si>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</si>
  <si>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</si>
  <si>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</si>
  <si>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</si>
  <si>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</si>
  <si>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</si>
  <si>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</si>
  <si>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</si>
  <si>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</si>
  <si>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</si>
  <si>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</si>
  <si>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</si>
  <si>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</si>
  <si>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</si>
  <si>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</si>
  <si>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</si>
  <si>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</si>
  <si>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</si>
  <si>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</si>
  <si>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</si>
  <si>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</si>
  <si>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</si>
  <si>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</si>
  <si>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</si>
  <si>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</si>
  <si>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</si>
  <si>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</si>
  <si>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</si>
  <si>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</si>
  <si>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</si>
  <si>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</si>
  <si>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</si>
  <si>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</si>
  <si>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</si>
  <si>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</si>
  <si>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</si>
  <si>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</si>
  <si>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</si>
  <si>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</si>
  <si>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</si>
  <si>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</si>
  <si>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</si>
  <si>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</si>
  <si>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</si>
  <si>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</si>
  <si>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</si>
  <si>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</si>
  <si>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</si>
  <si>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</si>
  <si>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</si>
  <si>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</si>
  <si>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</si>
  <si>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</si>
  <si>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</si>
  <si>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</si>
  <si>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</si>
  <si>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</si>
  <si>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</si>
  <si>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</si>
  <si>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</si>
  <si>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</si>
  <si>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</si>
  <si>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</si>
  <si>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</si>
  <si>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</si>
  <si>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</si>
  <si>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</si>
  <si>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</si>
  <si>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</si>
  <si>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</si>
  <si>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</si>
  <si>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</si>
  <si>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</si>
  <si>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</si>
  <si>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</si>
  <si>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</si>
  <si>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</si>
  <si>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</si>
  <si>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</si>
  <si>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</si>
  <si>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</si>
  <si>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</si>
  <si>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</si>
  <si>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</si>
  <si>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</si>
  <si>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</si>
  <si>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</si>
  <si>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</si>
  <si>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</si>
  <si>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</si>
  <si>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</si>
  <si>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</si>
  <si>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</si>
  <si>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</si>
  <si>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</si>
  <si>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</si>
  <si>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</si>
  <si>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</si>
  <si>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</si>
  <si>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</si>
  <si>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</si>
  <si>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</si>
  <si>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</si>
  <si>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</si>
  <si>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</si>
  <si>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</si>
  <si>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</si>
  <si>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</si>
  <si>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</si>
  <si>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</si>
  <si>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</si>
  <si>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</si>
  <si>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</si>
  <si>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</si>
  <si>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</si>
  <si>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</si>
  <si>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</si>
  <si>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</si>
  <si>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</si>
  <si>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</si>
  <si>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</si>
  <si>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</si>
  <si>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</si>
  <si>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</si>
  <si>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</si>
  <si>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</si>
  <si>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</si>
  <si>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</si>
  <si>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</si>
  <si>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</si>
  <si>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</si>
  <si>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</si>
  <si>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</si>
  <si>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</si>
  <si>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</si>
  <si>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</si>
  <si>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</si>
  <si>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</si>
  <si>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</si>
  <si>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</si>
  <si>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</si>
  <si>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</si>
  <si>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</si>
  <si>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</si>
  <si>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</si>
  <si>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</si>
  <si>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</si>
  <si>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</si>
  <si>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</si>
  <si>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</si>
  <si>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</si>
  <si>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</si>
  <si>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</si>
  <si>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</si>
  <si>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</si>
  <si>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</si>
  <si>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</si>
  <si>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</si>
  <si>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</si>
  <si>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</si>
  <si>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</si>
  <si>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</si>
  <si>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</si>
  <si>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</si>
  <si>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</si>
  <si>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</si>
  <si>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</si>
  <si>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</si>
  <si>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</si>
  <si>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</si>
  <si>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</si>
  <si>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</si>
  <si>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</si>
  <si>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</si>
  <si>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</si>
  <si>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</si>
  <si>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</si>
  <si>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</si>
  <si>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</si>
  <si>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</si>
  <si>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</si>
  <si>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</si>
  <si>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</si>
  <si>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</si>
  <si>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</si>
  <si>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</si>
  <si>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</si>
  <si>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</si>
  <si>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</si>
  <si>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</si>
  <si>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</si>
  <si>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</si>
  <si>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</si>
  <si>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</si>
  <si>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</si>
  <si>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</si>
  <si>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</si>
  <si>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</si>
  <si>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</si>
  <si>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</si>
  <si>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</si>
  <si>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</si>
  <si>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</si>
  <si>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</si>
  <si>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</si>
  <si>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</si>
  <si>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</si>
  <si>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</si>
  <si>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</si>
  <si>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</si>
  <si>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</si>
  <si>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</si>
  <si>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</si>
  <si>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</si>
  <si>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</si>
  <si>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</si>
  <si>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</si>
  <si>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</si>
  <si>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</si>
  <si>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</si>
  <si>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</si>
  <si>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</si>
  <si>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</si>
  <si>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</si>
  <si>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</si>
  <si>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</si>
  <si>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</si>
  <si>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</si>
  <si>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</si>
  <si>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</si>
  <si>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</si>
  <si>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</si>
  <si>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</si>
  <si>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</si>
  <si>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</si>
  <si>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</si>
  <si>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</si>
  <si>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</si>
  <si>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</si>
  <si>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</si>
  <si>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</si>
  <si>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</si>
  <si>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</si>
  <si>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</si>
  <si>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</si>
  <si>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</si>
  <si>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</si>
  <si>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</si>
  <si>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</si>
  <si>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</si>
  <si>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</si>
  <si>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</si>
  <si>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</si>
  <si>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</si>
  <si>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</si>
  <si>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</si>
  <si>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</si>
  <si>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</si>
  <si>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</si>
  <si>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</si>
  <si>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</si>
  <si>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</si>
  <si>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</si>
  <si>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</si>
  <si>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</si>
  <si>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</si>
  <si>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</si>
  <si>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</si>
  <si>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</si>
  <si>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</si>
  <si>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</si>
  <si>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</si>
  <si>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</si>
  <si>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</si>
  <si>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</si>
  <si>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</si>
  <si>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</si>
  <si>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</si>
  <si>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</si>
  <si>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</si>
  <si>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</si>
  <si>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</si>
  <si>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</si>
  <si>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</si>
  <si>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</si>
  <si>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</si>
  <si>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</si>
  <si>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</si>
  <si>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</si>
  <si>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</si>
  <si>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</si>
  <si>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</si>
  <si>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</si>
  <si>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</si>
  <si>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</si>
  <si>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</si>
  <si>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</si>
  <si>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</si>
  <si>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</si>
  <si>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</si>
  <si>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</si>
  <si>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</si>
  <si>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</si>
  <si>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</si>
  <si>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</si>
  <si>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</si>
  <si>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</si>
  <si>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</si>
  <si>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</si>
  <si>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</si>
  <si>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</si>
  <si>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</si>
  <si>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</si>
  <si>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</si>
  <si>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</si>
  <si>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</si>
  <si>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</si>
  <si>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</si>
  <si>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</si>
  <si>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</si>
  <si>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</si>
  <si>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</si>
  <si>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</si>
  <si>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</si>
  <si>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</si>
  <si>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</si>
  <si>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</si>
  <si>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</si>
  <si>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</si>
  <si>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</si>
  <si>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</si>
  <si>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</si>
  <si>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</si>
  <si>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</si>
  <si>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</si>
  <si>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</si>
  <si>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</si>
  <si>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</si>
  <si>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</si>
  <si>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</si>
  <si>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</si>
  <si>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</si>
  <si>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</si>
  <si>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</si>
  <si>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</si>
  <si>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</si>
  <si>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</si>
  <si>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</si>
  <si>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</si>
  <si>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</si>
  <si>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</si>
  <si>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</si>
  <si>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</si>
  <si>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</si>
  <si>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</si>
  <si>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</si>
  <si>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</si>
  <si>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</si>
  <si>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</si>
  <si>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</si>
  <si>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</si>
  <si>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</si>
  <si>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</si>
  <si>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</si>
  <si>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</si>
  <si>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</si>
  <si>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</si>
  <si>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</si>
  <si>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</si>
  <si>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</si>
  <si>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</si>
  <si>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</si>
  <si>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</si>
  <si>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</si>
  <si>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</si>
  <si>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</si>
  <si>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</si>
  <si>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</si>
  <si>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</si>
  <si>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</si>
  <si>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</si>
  <si>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</si>
  <si>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</si>
  <si>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</si>
  <si>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</si>
  <si>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</si>
  <si>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</si>
  <si>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</si>
  <si>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</si>
  <si>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</si>
  <si>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</si>
  <si>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</si>
  <si>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</si>
  <si>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</si>
  <si>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</si>
  <si>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</si>
  <si>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</si>
  <si>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</si>
  <si>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</si>
  <si>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</si>
  <si>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</si>
  <si>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</si>
  <si>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</si>
  <si>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</si>
  <si>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</si>
  <si>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</si>
  <si>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</si>
  <si>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</si>
  <si>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</si>
  <si>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</si>
  <si>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</si>
  <si>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</si>
  <si>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</si>
  <si>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</si>
  <si>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</si>
  <si>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</si>
  <si>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</si>
  <si>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</si>
  <si>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</si>
  <si>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</si>
  <si>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</si>
  <si>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</si>
  <si>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</si>
  <si>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</si>
  <si>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</si>
  <si>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</si>
  <si>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</si>
  <si>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</si>
  <si>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</si>
  <si>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</si>
  <si>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</si>
  <si>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</si>
  <si>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</si>
  <si>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</si>
  <si>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</si>
  <si>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</si>
  <si>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</si>
  <si>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</si>
  <si>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</si>
  <si>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</si>
  <si>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</si>
  <si>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</si>
  <si>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</si>
  <si>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</si>
  <si>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</si>
  <si>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</si>
  <si>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</si>
  <si>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</si>
  <si>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</si>
  <si>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</si>
  <si>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</si>
  <si>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</si>
  <si>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</si>
  <si>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</si>
  <si>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</si>
  <si>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</si>
  <si>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</si>
  <si>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</si>
  <si>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</si>
  <si>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</si>
  <si>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</si>
  <si>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</si>
  <si>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</si>
  <si>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</si>
  <si>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</si>
  <si>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</si>
  <si>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</si>
  <si>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</si>
  <si>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</si>
  <si>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</si>
  <si>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</si>
  <si>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</si>
  <si>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</si>
  <si>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</si>
  <si>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</si>
  <si>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</si>
  <si>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</si>
  <si>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</si>
  <si>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</si>
  <si>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</si>
  <si>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</si>
  <si>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</si>
  <si>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</si>
  <si>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</si>
  <si>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</si>
  <si>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</si>
  <si>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</si>
  <si>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</si>
  <si>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</si>
  <si>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</si>
  <si>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</si>
  <si>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</si>
  <si>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</si>
  <si>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</si>
  <si>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</si>
  <si>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</si>
  <si>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</si>
  <si>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</si>
  <si>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</si>
  <si>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</si>
  <si>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</si>
  <si>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</si>
  <si>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</si>
  <si>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</si>
  <si>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</si>
  <si>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</si>
  <si>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</si>
  <si>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</si>
  <si>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</si>
  <si>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</si>
  <si>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</si>
  <si>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</si>
  <si>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</si>
  <si>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</si>
  <si>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</si>
  <si>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</si>
  <si>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</si>
  <si>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</si>
  <si>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</si>
  <si>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</si>
  <si>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</si>
  <si>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</si>
  <si>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</si>
  <si>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</si>
  <si>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</si>
  <si>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</si>
  <si>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</si>
  <si>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</si>
  <si>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</si>
  <si>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</si>
  <si>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</si>
  <si>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</si>
  <si>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</si>
  <si>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</si>
  <si>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</si>
  <si>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</si>
  <si>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</si>
  <si>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</si>
  <si>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</si>
  <si>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</si>
  <si>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</si>
  <si>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</si>
  <si>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</si>
  <si>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</si>
  <si>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</si>
  <si>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</si>
  <si>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</si>
  <si>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</si>
  <si>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</si>
  <si>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</si>
  <si>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</si>
  <si>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</si>
  <si>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</si>
  <si>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</si>
  <si>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</si>
  <si>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</si>
  <si>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</si>
  <si>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</si>
  <si>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</si>
  <si>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</si>
  <si>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</si>
  <si>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</si>
  <si>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</si>
  <si>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</si>
  <si>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</si>
  <si>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</si>
  <si>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</si>
  <si>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</si>
  <si>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</si>
  <si>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</si>
  <si>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</si>
  <si>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</si>
  <si>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</si>
  <si>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</si>
  <si>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</si>
  <si>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</si>
  <si>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</si>
  <si>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</si>
  <si>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</si>
  <si>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</si>
  <si>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</si>
  <si>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</si>
  <si>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</si>
  <si>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</si>
  <si>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</si>
  <si>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</si>
  <si>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</si>
  <si>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</si>
  <si>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</si>
  <si>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</si>
  <si>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</si>
  <si>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</si>
  <si>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</si>
  <si>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</si>
  <si>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</si>
  <si>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</si>
  <si>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</si>
  <si>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</si>
  <si>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</si>
  <si>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</si>
  <si>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</si>
  <si>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</si>
  <si>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</si>
  <si>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</si>
  <si>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</si>
  <si>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</si>
  <si>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</si>
  <si>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</si>
  <si>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</si>
  <si>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</si>
  <si>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</si>
  <si>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</si>
  <si>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</si>
  <si>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</si>
  <si>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</si>
  <si>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</si>
  <si>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</si>
  <si>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</si>
  <si>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</si>
  <si>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</si>
  <si>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</si>
  <si>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</si>
  <si>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</si>
  <si>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</si>
  <si>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</si>
  <si>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</si>
  <si>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</si>
  <si>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</si>
  <si>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</si>
  <si>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</si>
  <si>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</si>
  <si>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</si>
  <si>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</si>
  <si>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</si>
  <si>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</si>
  <si>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</si>
  <si>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</si>
  <si>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</si>
  <si>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</si>
  <si>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</si>
  <si>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</si>
  <si>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</si>
  <si>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</si>
  <si>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</si>
  <si>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</si>
  <si>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</si>
  <si>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</si>
  <si>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</si>
  <si>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</si>
  <si>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</si>
  <si>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</si>
  <si>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</si>
  <si>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</si>
  <si>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</si>
  <si>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</si>
  <si>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</si>
  <si>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</si>
  <si>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</si>
  <si>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</si>
  <si>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</si>
  <si>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</si>
  <si>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</si>
  <si>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</si>
  <si>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</si>
  <si>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</si>
  <si>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</si>
  <si>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</si>
  <si>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</si>
  <si>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</si>
  <si>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</si>
  <si>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</si>
  <si>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</si>
  <si>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</si>
  <si>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</si>
  <si>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</si>
  <si>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</si>
  <si>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</si>
  <si>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</si>
  <si>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</si>
  <si>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</si>
  <si>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</si>
  <si>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</si>
  <si>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</si>
  <si>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</si>
  <si>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</si>
  <si>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</si>
  <si>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</si>
  <si>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</si>
  <si>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</si>
  <si>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</si>
  <si>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</si>
  <si>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</si>
  <si>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</si>
  <si>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</si>
  <si>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</si>
  <si>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</si>
  <si>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</si>
  <si>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</si>
  <si>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</si>
  <si>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</si>
  <si>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</si>
  <si>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</si>
  <si>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</si>
  <si>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</si>
  <si>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</si>
  <si>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</si>
  <si>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</si>
  <si>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</si>
  <si>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</si>
  <si>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</si>
  <si>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</si>
  <si>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</si>
  <si>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</si>
  <si>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</si>
  <si>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</si>
  <si>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</si>
  <si>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</si>
  <si>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</si>
  <si>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</si>
  <si>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</si>
  <si>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</si>
  <si>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</si>
  <si>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</si>
  <si>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</si>
  <si>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</si>
  <si>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</si>
  <si>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</si>
  <si>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</si>
  <si>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</si>
  <si>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</si>
  <si>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</si>
  <si>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</si>
  <si>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</si>
  <si>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</si>
  <si>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</si>
  <si>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</si>
  <si>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</si>
  <si>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</si>
  <si>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</si>
  <si>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</si>
  <si>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</si>
  <si>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</si>
  <si>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</si>
  <si>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</si>
  <si>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</si>
  <si>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</si>
  <si>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</si>
  <si>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</si>
  <si>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</si>
  <si>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</si>
  <si>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</si>
  <si>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</si>
  <si>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</si>
  <si>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</si>
  <si>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</si>
  <si>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</si>
  <si>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</si>
  <si>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</si>
  <si>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</si>
  <si>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</si>
  <si>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</si>
  <si>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</si>
  <si>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</si>
  <si>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</si>
  <si>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</si>
  <si>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</si>
  <si>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</si>
  <si>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</si>
  <si>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</si>
  <si>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</si>
  <si>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</si>
  <si>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</si>
  <si>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</si>
  <si>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</si>
  <si>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</si>
  <si>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</si>
  <si>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</si>
  <si>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</si>
  <si>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</si>
  <si>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</si>
  <si>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</si>
  <si>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</si>
  <si>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</si>
  <si>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</si>
  <si>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</si>
  <si>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</si>
  <si>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</si>
  <si>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</si>
  <si>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</si>
  <si>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</si>
  <si>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</si>
  <si>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</si>
  <si>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</si>
  <si>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</si>
  <si>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</si>
  <si>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</si>
  <si>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</si>
  <si>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</si>
  <si>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</si>
  <si>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</si>
  <si>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</si>
  <si>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</si>
  <si>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</si>
  <si>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</si>
  <si>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</si>
  <si>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</si>
  <si>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</si>
  <si>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</si>
  <si>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</si>
  <si>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</si>
  <si>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</si>
  <si>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</si>
  <si>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</si>
  <si>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</si>
  <si>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</si>
  <si>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</si>
  <si>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</si>
  <si>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</si>
  <si>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</si>
  <si>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</si>
  <si>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</si>
  <si>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</si>
  <si>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</si>
  <si>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</si>
  <si>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</si>
  <si>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</si>
  <si>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</si>
  <si>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</si>
  <si>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</si>
  <si>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</si>
  <si>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</si>
  <si>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</si>
  <si>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</si>
  <si>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</si>
  <si>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</si>
  <si>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</si>
  <si>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</si>
  <si>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</si>
  <si>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</si>
  <si>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</si>
  <si>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</si>
  <si>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</si>
  <si>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</si>
  <si>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</si>
  <si>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</si>
  <si>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</si>
  <si>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</si>
  <si>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</si>
  <si>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</si>
  <si>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</si>
  <si>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</si>
  <si>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</si>
  <si>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</si>
  <si>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</si>
  <si>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</si>
  <si>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</si>
  <si>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</si>
  <si>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</si>
  <si>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</si>
  <si>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</si>
  <si>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</si>
  <si>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</si>
  <si>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</si>
  <si>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</si>
  <si>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</si>
  <si>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</si>
  <si>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</si>
  <si>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</si>
  <si>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</si>
  <si>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</si>
  <si>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</si>
  <si>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</si>
  <si>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</si>
  <si>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</si>
  <si>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</si>
  <si>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</si>
  <si>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</si>
  <si>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</si>
  <si>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</si>
  <si>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</si>
  <si>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</si>
  <si>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</si>
  <si>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</si>
  <si>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</si>
  <si>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</si>
  <si>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</si>
  <si>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</si>
  <si>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</si>
  <si>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</si>
  <si>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</si>
  <si>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</si>
  <si>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</si>
  <si>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</si>
  <si>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</si>
  <si>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</si>
  <si>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</si>
  <si>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</si>
  <si>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</si>
  <si>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</si>
  <si>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</si>
  <si>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</si>
  <si>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</si>
  <si>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</si>
  <si>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</si>
  <si>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</si>
  <si>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</si>
  <si>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</si>
  <si>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</si>
  <si>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</si>
  <si>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</si>
  <si>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</si>
  <si>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</si>
  <si>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</si>
  <si>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</si>
  <si>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</si>
  <si>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</si>
  <si>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</si>
  <si>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</si>
  <si>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</si>
  <si>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</si>
  <si>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</si>
  <si>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</si>
  <si>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</si>
  <si>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</si>
  <si>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</si>
  <si>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</si>
  <si>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</si>
  <si>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</si>
  <si>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</si>
  <si>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</si>
  <si>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</si>
  <si>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</si>
  <si>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</si>
  <si>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</si>
  <si>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</si>
  <si>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</si>
  <si>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</si>
  <si>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</si>
  <si>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</si>
  <si>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</si>
  <si>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</si>
  <si>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</si>
  <si>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</si>
  <si>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</si>
  <si>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</si>
  <si>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</si>
  <si>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</si>
  <si>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</si>
  <si>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</si>
  <si>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</si>
  <si>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</si>
  <si>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</si>
  <si>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</si>
  <si>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</si>
  <si>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</si>
  <si>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</si>
  <si>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</si>
  <si>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</si>
  <si>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</si>
  <si>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</si>
  <si>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</si>
  <si>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</si>
  <si>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</si>
  <si>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</si>
  <si>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</si>
  <si>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</si>
  <si>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</si>
  <si>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</si>
  <si>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</si>
  <si>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</si>
  <si>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</si>
  <si>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</si>
  <si>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</si>
  <si>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</si>
  <si>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</si>
  <si>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</si>
  <si>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</si>
  <si>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</si>
  <si>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</si>
  <si>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</si>
  <si>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</si>
  <si>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</si>
  <si>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</si>
  <si>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</si>
  <si>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</si>
  <si>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</si>
  <si>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</si>
  <si>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</si>
  <si>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</si>
  <si>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</si>
  <si>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</si>
  <si>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</si>
  <si>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</si>
  <si>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</si>
  <si>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</si>
  <si>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</si>
  <si>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</si>
  <si>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</si>
  <si>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</si>
  <si>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</si>
  <si>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</si>
  <si>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</si>
  <si>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</si>
  <si>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</si>
  <si>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</si>
  <si>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</si>
  <si>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</si>
  <si>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</si>
  <si>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</si>
  <si>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</si>
  <si>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</si>
  <si>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</si>
  <si>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</si>
  <si>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</si>
  <si>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</si>
  <si>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</si>
  <si>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</si>
  <si>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</si>
  <si>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</si>
  <si>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</si>
  <si>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</si>
  <si>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</si>
  <si>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</si>
  <si>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</si>
  <si>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</si>
  <si>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</si>
  <si>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</si>
  <si>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</si>
  <si>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</si>
  <si>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</si>
  <si>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</si>
  <si>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</si>
  <si>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</si>
  <si>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</si>
  <si>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</si>
  <si>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</si>
  <si>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</si>
  <si>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</si>
  <si>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</si>
  <si>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</si>
  <si>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</si>
  <si>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</si>
  <si>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</si>
  <si>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</si>
  <si>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</si>
  <si>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</si>
  <si>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</si>
  <si>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</si>
  <si>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</si>
  <si>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</si>
  <si>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</si>
  <si>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</si>
  <si>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</si>
  <si>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</si>
  <si>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</si>
  <si>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</si>
  <si>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</si>
  <si>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</si>
  <si>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</si>
  <si>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</si>
  <si>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</si>
  <si>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</si>
  <si>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</si>
  <si>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</si>
  <si>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</si>
  <si>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</si>
  <si>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</si>
  <si>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</si>
  <si>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</si>
  <si>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</si>
  <si>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</si>
  <si>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</si>
  <si>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</si>
  <si>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</si>
  <si>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</si>
  <si>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</si>
  <si>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</si>
  <si>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</si>
  <si>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</si>
  <si>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</si>
  <si>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</si>
  <si>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</si>
  <si>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</si>
  <si>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</si>
  <si>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</si>
  <si>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</si>
  <si>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</si>
  <si>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</si>
  <si>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</si>
  <si>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</si>
  <si>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</si>
  <si>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</si>
  <si>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</si>
  <si>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</si>
  <si>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</si>
  <si>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</si>
  <si>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</si>
  <si>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</si>
  <si>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</si>
  <si>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</si>
  <si>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</si>
  <si>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</si>
  <si>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</si>
  <si>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</si>
  <si>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</si>
  <si>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</si>
  <si>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</si>
  <si>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</si>
  <si>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</si>
  <si>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</si>
  <si>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</si>
  <si>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</si>
  <si>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</si>
  <si>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</si>
  <si>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</si>
  <si>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</si>
  <si>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</si>
  <si>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</si>
  <si>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</si>
  <si>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</si>
  <si>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</si>
  <si>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</si>
  <si>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</si>
  <si>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</si>
  <si>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</si>
  <si>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</si>
  <si>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</si>
  <si>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</si>
  <si>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</si>
  <si>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</si>
  <si>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</si>
  <si>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</si>
  <si>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</si>
  <si>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</si>
  <si>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</si>
  <si>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</si>
  <si>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</si>
  <si>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</si>
  <si>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</si>
  <si>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</si>
  <si>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</si>
  <si>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</si>
  <si>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</si>
  <si>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</si>
  <si>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</si>
  <si>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</si>
  <si>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</si>
  <si>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</si>
  <si>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</si>
  <si>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</si>
  <si>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</si>
  <si>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</si>
  <si>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</si>
  <si>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</si>
  <si>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</si>
  <si>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</si>
  <si>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</si>
  <si>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</si>
  <si>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</si>
  <si>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</si>
  <si>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</si>
  <si>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</si>
  <si>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</si>
  <si>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</si>
  <si>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</si>
  <si>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</si>
  <si>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</si>
  <si>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</si>
  <si>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</si>
  <si>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</si>
  <si>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</si>
  <si>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</si>
  <si>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</si>
  <si>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</si>
  <si>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</si>
  <si>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</si>
  <si>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</si>
  <si>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</si>
  <si>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</si>
  <si>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</si>
  <si>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</si>
  <si>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</si>
  <si>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</si>
  <si>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</si>
  <si>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</si>
  <si>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</si>
  <si>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</si>
  <si>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</si>
  <si>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</si>
  <si>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</si>
  <si>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</si>
  <si>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</si>
  <si>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</si>
  <si>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</si>
  <si>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</si>
  <si>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</si>
  <si>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</si>
  <si>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</si>
  <si>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</si>
  <si>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</si>
  <si>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</si>
  <si>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</si>
  <si>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</si>
  <si>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</si>
  <si>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</si>
  <si>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</si>
  <si>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</si>
  <si>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</si>
  <si>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</si>
  <si>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</si>
  <si>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</si>
  <si>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</si>
  <si>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</si>
  <si>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</si>
  <si>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</si>
  <si>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</si>
  <si>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</si>
  <si>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</si>
  <si>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</si>
  <si>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</si>
  <si>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</si>
  <si>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</si>
  <si>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</si>
  <si>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</si>
  <si>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</si>
  <si>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</si>
  <si>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</si>
  <si>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</si>
  <si>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</si>
  <si>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</si>
  <si>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</si>
  <si>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</si>
  <si>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</si>
  <si>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</si>
  <si>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</si>
  <si>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</si>
  <si>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</si>
  <si>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</si>
  <si>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</si>
  <si>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</si>
  <si>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</si>
  <si>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</si>
  <si>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</si>
  <si>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</si>
  <si>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</si>
  <si>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</si>
  <si>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</si>
  <si>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</si>
  <si>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</si>
  <si>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</si>
  <si>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</si>
  <si>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</si>
  <si>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</si>
  <si>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</si>
  <si>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</si>
  <si>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</si>
  <si>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</si>
  <si>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</si>
  <si>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</si>
  <si>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</si>
  <si>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</si>
  <si>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</si>
  <si>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</si>
  <si>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</si>
  <si>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</si>
  <si>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</si>
  <si>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</si>
  <si>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</si>
  <si>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</si>
  <si>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</si>
  <si>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</si>
  <si>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</si>
  <si>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</si>
  <si>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</si>
  <si>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</si>
  <si>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</si>
  <si>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</si>
  <si>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</si>
  <si>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</si>
  <si>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</si>
  <si>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</si>
  <si>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</si>
  <si>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</si>
  <si>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</si>
  <si>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</si>
  <si>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</si>
  <si>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</si>
  <si>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</si>
  <si>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</si>
  <si>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</si>
  <si>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</si>
  <si>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</si>
  <si>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</si>
  <si>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</si>
  <si>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</si>
  <si>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</si>
  <si>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</si>
  <si>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</si>
  <si>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</si>
  <si>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</si>
  <si>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</si>
  <si>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</si>
  <si>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</si>
  <si>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</si>
  <si>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</si>
  <si>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</si>
  <si>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</si>
  <si>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</si>
  <si>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</si>
  <si>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</si>
  <si>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</si>
  <si>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</si>
  <si>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</si>
  <si>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</si>
  <si>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</si>
  <si>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</si>
  <si>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</si>
  <si>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</si>
  <si>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</si>
  <si>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</si>
  <si>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</si>
  <si>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</si>
  <si>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</si>
  <si>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</si>
  <si>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</si>
  <si>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</si>
  <si>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</si>
  <si>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</si>
  <si>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</si>
  <si>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</si>
  <si>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</si>
  <si>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</si>
  <si>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</si>
  <si>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</si>
  <si>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</si>
  <si>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</si>
  <si>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</si>
  <si>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</si>
  <si>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</si>
  <si>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</si>
  <si>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</si>
  <si>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</si>
  <si>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</si>
  <si>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</si>
  <si>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</si>
  <si>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</si>
  <si>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</si>
  <si>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</si>
  <si>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</si>
  <si>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</si>
  <si>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</si>
  <si>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</si>
  <si>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</si>
  <si>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</si>
  <si>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</si>
  <si>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</si>
  <si>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</si>
  <si>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</si>
  <si>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</si>
  <si>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</si>
  <si>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</si>
  <si>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</si>
  <si>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</si>
  <si>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</si>
  <si>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</si>
  <si>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</si>
  <si>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</si>
  <si>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</si>
  <si>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</si>
  <si>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</si>
  <si>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</si>
  <si>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</si>
  <si>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</si>
  <si>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</si>
  <si>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</si>
  <si>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</si>
  <si>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</si>
  <si>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</si>
  <si>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</si>
  <si>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</si>
  <si>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</si>
  <si>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</si>
  <si>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</si>
  <si>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</si>
  <si>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</si>
  <si>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</si>
  <si>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</si>
  <si>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</si>
  <si>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</si>
  <si>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</si>
  <si>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</si>
  <si>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</si>
  <si>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</si>
  <si>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</si>
  <si>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</si>
  <si>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</si>
  <si>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</si>
  <si>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</si>
  <si>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</si>
  <si>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</si>
  <si>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</si>
  <si>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</si>
  <si>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</si>
  <si>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</si>
  <si>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</si>
  <si>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</si>
  <si>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</si>
  <si>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</si>
  <si>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</si>
  <si>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</si>
  <si>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</si>
  <si>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</si>
  <si>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</si>
  <si>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</si>
  <si>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</si>
  <si>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</si>
  <si>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</si>
  <si>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</si>
  <si>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</si>
  <si>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</si>
  <si>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</si>
  <si>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</si>
  <si>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</si>
  <si>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</si>
  <si>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</si>
  <si>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</si>
  <si>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</si>
  <si>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</si>
  <si>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</si>
  <si>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</si>
  <si>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</si>
  <si>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</si>
  <si>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</si>
  <si>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</si>
  <si>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</si>
  <si>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</si>
  <si>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</si>
  <si>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</si>
  <si>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</si>
  <si>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</si>
  <si>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</si>
  <si>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</si>
  <si>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</si>
  <si>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</si>
  <si>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</si>
  <si>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</si>
  <si>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</si>
  <si>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</si>
  <si>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</si>
  <si>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</si>
  <si>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</si>
  <si>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</si>
  <si>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</si>
  <si>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</si>
  <si>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</si>
  <si>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</si>
  <si>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</si>
  <si>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</si>
  <si>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</si>
  <si>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</si>
  <si>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</si>
  <si>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</si>
  <si>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</si>
  <si>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</si>
  <si>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</si>
  <si>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</si>
  <si>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</si>
  <si>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</si>
  <si>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</si>
  <si>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</si>
  <si>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</si>
  <si>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</si>
  <si>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</si>
  <si>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</si>
  <si>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</si>
  <si>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</si>
  <si>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</si>
  <si>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</si>
  <si>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</si>
  <si>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</si>
  <si>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</si>
  <si>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</si>
  <si>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</si>
  <si>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</si>
  <si>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</si>
  <si>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</si>
  <si>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</si>
  <si>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</si>
  <si>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</si>
  <si>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</si>
  <si>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</si>
  <si>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</si>
  <si>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</si>
  <si>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</si>
  <si>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</si>
  <si>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</si>
  <si>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</si>
  <si>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</si>
  <si>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</si>
  <si>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</si>
  <si>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</si>
  <si>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</si>
  <si>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</si>
  <si>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</si>
  <si>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</si>
  <si>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</si>
  <si>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</si>
  <si>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</si>
  <si>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</si>
  <si>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</si>
  <si>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</si>
  <si>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</si>
  <si>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</si>
  <si>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</si>
  <si>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</si>
  <si>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</si>
  <si>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</si>
  <si>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</si>
  <si>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</si>
  <si>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</si>
  <si>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</si>
  <si>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</si>
  <si>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</si>
  <si>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</si>
  <si>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</si>
  <si>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</si>
  <si>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</si>
  <si>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</si>
  <si>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</si>
  <si>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</si>
  <si>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</si>
  <si>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</si>
  <si>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</si>
  <si>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</si>
  <si>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</si>
  <si>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</si>
  <si>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</si>
  <si>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</si>
  <si>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</si>
  <si>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</si>
  <si>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</si>
  <si>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</si>
  <si>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</si>
  <si>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</si>
  <si>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</si>
  <si>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</si>
  <si>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</si>
  <si>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</si>
  <si>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</si>
  <si>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</si>
  <si>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</si>
  <si>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</si>
  <si>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</si>
  <si>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</si>
  <si>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</si>
  <si>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</si>
  <si>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</si>
  <si>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</si>
  <si>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</si>
  <si>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</si>
  <si>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</si>
  <si>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</si>
  <si>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</si>
  <si>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</si>
  <si>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</si>
  <si>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</si>
  <si>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</si>
  <si>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</si>
  <si>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</si>
  <si>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</si>
  <si>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</si>
  <si>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</si>
  <si>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</si>
  <si>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</si>
  <si>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</si>
  <si>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</si>
  <si>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</si>
  <si>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</si>
  <si>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</si>
  <si>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</si>
  <si>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</si>
  <si>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</si>
  <si>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</si>
  <si>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</si>
  <si>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</si>
  <si>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</si>
  <si>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</si>
  <si>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</si>
  <si>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</si>
  <si>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</si>
  <si>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</si>
  <si>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</si>
  <si>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</si>
  <si>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</si>
  <si>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</si>
  <si>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</si>
  <si>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</si>
  <si>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</si>
  <si>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</si>
  <si>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</si>
  <si>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</si>
  <si>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</si>
  <si>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</si>
  <si>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</si>
  <si>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</si>
  <si>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</si>
  <si>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</si>
  <si>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</si>
  <si>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</si>
  <si>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</si>
  <si>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</si>
  <si>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</si>
  <si>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</si>
  <si>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</si>
  <si>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</si>
  <si>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</si>
  <si>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</si>
  <si>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</si>
  <si>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</si>
  <si>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</si>
  <si>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</si>
  <si>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</si>
  <si>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</si>
  <si>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</si>
  <si>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</si>
  <si>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</si>
  <si>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</si>
  <si>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</si>
  <si>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</si>
  <si>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</si>
  <si>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</si>
  <si>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</si>
  <si>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</si>
  <si>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</si>
  <si>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</si>
  <si>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</si>
  <si>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</si>
  <si>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</si>
  <si>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</si>
  <si>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</si>
  <si>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</si>
  <si>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</si>
  <si>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</si>
  <si>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</si>
  <si>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</si>
  <si>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</si>
  <si>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</si>
  <si>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</si>
  <si>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</si>
  <si>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</si>
  <si>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</si>
  <si>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</si>
  <si>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</si>
  <si>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</si>
  <si>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</si>
  <si>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</si>
  <si>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</si>
  <si>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</si>
  <si>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</si>
  <si>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</si>
  <si>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</si>
  <si>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</si>
  <si>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</si>
  <si>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</si>
  <si>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</si>
  <si>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</si>
  <si>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</si>
  <si>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</si>
  <si>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</si>
  <si>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</si>
  <si>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</si>
  <si>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</si>
  <si>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</si>
  <si>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</si>
  <si>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</si>
  <si>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</si>
  <si>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</si>
  <si>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</si>
  <si>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</si>
  <si>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</si>
  <si>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</si>
  <si>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</si>
  <si>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</si>
  <si>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</si>
  <si>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</si>
  <si>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</si>
  <si>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</si>
  <si>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</si>
  <si>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</si>
  <si>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</si>
  <si>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</si>
  <si>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</si>
  <si>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</si>
  <si>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</si>
  <si>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</si>
  <si>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</si>
  <si>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</si>
  <si>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</si>
  <si>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</si>
  <si>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</si>
  <si>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</si>
  <si>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</si>
  <si>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</si>
  <si>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</si>
  <si>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</si>
  <si>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</si>
  <si>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</si>
  <si>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</si>
  <si>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</si>
  <si>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</si>
  <si>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</si>
  <si>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</si>
  <si>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</si>
  <si>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</si>
  <si>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</si>
  <si>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</si>
  <si>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</si>
  <si>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</si>
  <si>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</si>
  <si>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</si>
  <si>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</si>
  <si>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</si>
  <si>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</si>
  <si>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</si>
  <si>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</si>
  <si>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</si>
  <si>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</si>
  <si>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</si>
  <si>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</si>
  <si>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</si>
  <si>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</si>
  <si>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</si>
  <si>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</si>
  <si>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</si>
  <si>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</si>
  <si>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</si>
  <si>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</si>
  <si>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</si>
  <si>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</si>
  <si>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</si>
  <si>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</si>
  <si>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</si>
  <si>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</si>
  <si>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</si>
  <si>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</si>
  <si>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</si>
  <si>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</si>
  <si>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</si>
  <si>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</si>
  <si>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</si>
  <si>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</si>
  <si>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</si>
  <si>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</si>
  <si>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</si>
  <si>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</si>
  <si>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</si>
  <si>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</si>
  <si>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</si>
  <si>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</si>
  <si>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</si>
  <si>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</si>
  <si>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</si>
  <si>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</si>
  <si>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</si>
  <si>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</si>
  <si>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</si>
  <si>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</si>
  <si>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</si>
  <si>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</si>
  <si>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</si>
  <si>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</si>
  <si>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</si>
  <si>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</si>
  <si>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</si>
  <si>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</si>
  <si>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</si>
  <si>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</si>
  <si>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</si>
  <si>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</si>
  <si>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</si>
  <si>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</si>
  <si>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</si>
  <si>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</si>
  <si>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</si>
  <si>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</si>
  <si>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</si>
  <si>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</si>
  <si>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</si>
  <si>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</si>
  <si>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</si>
  <si>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</si>
  <si>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</si>
  <si>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</si>
  <si>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</si>
  <si>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</si>
  <si>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</si>
  <si>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</si>
  <si>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</si>
  <si>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</si>
  <si>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</si>
  <si>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</si>
  <si>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</si>
  <si>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</si>
  <si>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</si>
  <si>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</si>
  <si>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</si>
  <si>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</si>
  <si>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</si>
  <si>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</si>
  <si>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</si>
  <si>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</si>
  <si>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</si>
  <si>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</si>
  <si>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</si>
  <si>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</si>
  <si>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</si>
  <si>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</si>
  <si>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</si>
  <si>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</si>
  <si>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</si>
  <si>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</si>
  <si>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</si>
  <si>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</si>
  <si>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</si>
  <si>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</si>
  <si>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</si>
  <si>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</si>
  <si>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</si>
  <si>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</si>
  <si>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</si>
  <si>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</si>
  <si>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</si>
  <si>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</si>
  <si>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</si>
  <si>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</si>
  <si>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</si>
  <si>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</si>
  <si>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</si>
  <si>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</si>
  <si>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</si>
  <si>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</si>
  <si>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</si>
  <si>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</si>
  <si>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</si>
  <si>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</si>
  <si>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</si>
  <si>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</si>
  <si>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</si>
  <si>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</si>
  <si>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</si>
  <si>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</si>
  <si>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</si>
  <si>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</si>
  <si>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</si>
  <si>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</si>
  <si>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</si>
  <si>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</si>
  <si>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</si>
  <si>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</si>
  <si>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</si>
  <si>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</si>
  <si>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</si>
  <si>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</si>
  <si>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</si>
  <si>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</si>
  <si>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</si>
  <si>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</si>
  <si>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</si>
  <si>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</si>
  <si>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</si>
  <si>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</si>
  <si>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</si>
  <si>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</si>
  <si>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</si>
  <si>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</si>
  <si>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</si>
  <si>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</si>
  <si>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</si>
  <si>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</si>
  <si>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</si>
  <si>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</si>
  <si>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</si>
  <si>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</si>
  <si>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</si>
  <si>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</si>
  <si>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</si>
  <si>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</si>
  <si>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</si>
  <si>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</si>
  <si>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</si>
  <si>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</si>
  <si>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</si>
  <si>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</si>
  <si>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</si>
  <si>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</si>
  <si>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</si>
  <si>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</si>
  <si>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</si>
  <si>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</si>
  <si>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</si>
  <si>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</si>
  <si>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</si>
  <si>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</si>
  <si>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</si>
  <si>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</si>
  <si>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</si>
  <si>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</si>
  <si>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</si>
  <si>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</si>
  <si>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</si>
  <si>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</si>
  <si>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</si>
  <si>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</si>
  <si>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</si>
  <si>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</si>
  <si>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</si>
  <si>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</si>
  <si>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</si>
  <si>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</si>
  <si>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</si>
  <si>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</si>
  <si>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</si>
  <si>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</si>
  <si>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</si>
  <si>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</si>
  <si>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</si>
  <si>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</si>
  <si>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</si>
  <si>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</si>
  <si>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</si>
  <si>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</si>
  <si>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</si>
  <si>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</si>
  <si>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</si>
  <si>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</si>
  <si>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</si>
  <si>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</si>
  <si>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</si>
  <si>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</si>
  <si>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</si>
  <si>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</si>
  <si>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</si>
  <si>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</si>
  <si>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</si>
  <si>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</si>
  <si>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</si>
  <si>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</si>
  <si>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</si>
  <si>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</si>
  <si>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</si>
  <si>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</si>
  <si>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</si>
  <si>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</si>
  <si>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</si>
  <si>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</si>
  <si>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</si>
  <si>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</si>
  <si>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</si>
  <si>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</si>
  <si>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</si>
  <si>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</si>
  <si>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</si>
  <si>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</si>
  <si>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</si>
  <si>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</si>
  <si>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</si>
  <si>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</si>
  <si>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</si>
  <si>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</si>
  <si>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</si>
  <si>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</si>
  <si>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</si>
  <si>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</si>
  <si>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</si>
  <si>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</si>
  <si>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</si>
  <si>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</si>
  <si>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</si>
  <si>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</si>
  <si>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</si>
  <si>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</si>
  <si>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</si>
  <si>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</si>
  <si>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</si>
  <si>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</si>
  <si>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</si>
  <si>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</si>
  <si>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</si>
  <si>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</si>
  <si>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</si>
  <si>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</si>
  <si>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</si>
  <si>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</si>
  <si>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</si>
  <si>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</si>
  <si>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</si>
  <si>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</si>
  <si>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</si>
  <si>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</si>
  <si>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</si>
  <si>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</si>
  <si>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</si>
  <si>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</si>
  <si>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</si>
  <si>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</si>
  <si>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</si>
  <si>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</si>
  <si>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</si>
  <si>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</si>
  <si>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</si>
  <si>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</si>
  <si>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</si>
  <si>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</si>
  <si>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</si>
  <si>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</si>
  <si>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</si>
  <si>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</si>
  <si>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</si>
  <si>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</si>
  <si>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</si>
  <si>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</si>
  <si>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</si>
  <si>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</si>
  <si>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</si>
  <si>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</si>
  <si>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</si>
  <si>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</si>
  <si>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</si>
  <si>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</si>
  <si>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</si>
  <si>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</si>
  <si>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</si>
  <si>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</si>
  <si>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</si>
  <si>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</si>
  <si>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</si>
  <si>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</si>
  <si>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</si>
  <si>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</si>
  <si>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</si>
  <si>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</si>
  <si>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</si>
  <si>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</si>
  <si>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</si>
  <si>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</si>
  <si>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</si>
  <si>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</si>
  <si>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</si>
  <si>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</si>
  <si>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</si>
  <si>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</si>
  <si>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</si>
  <si>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</si>
  <si>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</si>
  <si>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</si>
  <si>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</si>
  <si>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</si>
  <si>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</si>
  <si>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</si>
  <si>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</si>
  <si>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</si>
  <si>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</si>
  <si>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</si>
  <si>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</si>
  <si>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</si>
  <si>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</si>
  <si>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</si>
  <si>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</si>
  <si>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</si>
  <si>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</si>
  <si>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</si>
  <si>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</si>
  <si>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</si>
  <si>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</si>
  <si>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</si>
  <si>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</si>
  <si>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</si>
  <si>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</si>
  <si>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</si>
  <si>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</si>
  <si>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</si>
  <si>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</si>
  <si>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</si>
  <si>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</si>
  <si>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</si>
  <si>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</si>
  <si>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</si>
  <si>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</si>
  <si>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</si>
  <si>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</si>
  <si>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</si>
  <si>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</si>
  <si>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</si>
  <si>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</si>
  <si>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</si>
  <si>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</si>
  <si>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</si>
  <si>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</si>
  <si>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</si>
  <si>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</si>
  <si>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</si>
  <si>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</si>
  <si>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</si>
  <si>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</si>
  <si>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</si>
  <si>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</si>
  <si>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</si>
  <si>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</si>
  <si>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</si>
  <si>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</si>
  <si>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</si>
  <si>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</si>
  <si>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</si>
  <si>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</si>
  <si>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</si>
  <si>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</si>
  <si>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</si>
  <si>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</si>
  <si>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</si>
  <si>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</si>
  <si>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</si>
  <si>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</si>
  <si>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</si>
  <si>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</si>
  <si>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</si>
  <si>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</si>
  <si>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</si>
  <si>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</si>
  <si>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</si>
  <si>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</si>
  <si>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</si>
  <si>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</si>
  <si>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</si>
  <si>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</si>
  <si>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</si>
  <si>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</si>
  <si>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</si>
  <si>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</si>
  <si>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</si>
  <si>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</si>
  <si>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</si>
  <si>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</si>
  <si>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</si>
  <si>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</si>
  <si>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</si>
  <si>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</si>
  <si>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</si>
  <si>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</si>
  <si>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</si>
  <si>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</si>
  <si>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</si>
  <si>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</si>
  <si>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</si>
  <si>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</si>
  <si>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</si>
  <si>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</si>
  <si>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</si>
  <si>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</si>
  <si>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</si>
  <si>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</si>
  <si>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</si>
  <si>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</si>
  <si>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</si>
  <si>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</si>
  <si>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</si>
  <si>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</si>
  <si>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</si>
  <si>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</si>
  <si>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</si>
  <si>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</si>
  <si>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</si>
  <si>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</si>
  <si>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</si>
  <si>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</si>
  <si>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</si>
  <si>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</si>
  <si>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</si>
  <si>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</si>
  <si>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</si>
  <si>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</si>
  <si>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</si>
  <si>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</si>
  <si>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</si>
  <si>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</si>
  <si>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</si>
  <si>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</si>
  <si>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</si>
  <si>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</si>
  <si>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</si>
  <si>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</si>
  <si>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</si>
  <si>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</si>
  <si>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</si>
  <si>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</si>
  <si>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</si>
  <si>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</si>
  <si>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</si>
  <si>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</si>
  <si>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</si>
  <si>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</si>
  <si>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</si>
  <si>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</si>
  <si>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</si>
  <si>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</si>
  <si>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</si>
  <si>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</si>
  <si>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</si>
  <si>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</si>
  <si>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</si>
  <si>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</si>
  <si>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</si>
  <si>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</si>
  <si>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</si>
  <si>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</si>
  <si>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</si>
  <si>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</si>
  <si>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</si>
  <si>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</si>
  <si>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</si>
  <si>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</si>
  <si>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</si>
  <si>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</si>
  <si>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</si>
  <si>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</si>
  <si>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</si>
  <si>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</si>
  <si>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</si>
  <si>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</si>
  <si>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</si>
  <si>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</si>
  <si>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</si>
  <si>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</si>
  <si>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</si>
  <si>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</si>
  <si>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</si>
  <si>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</si>
  <si>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</si>
  <si>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</si>
  <si>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</si>
  <si>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</si>
  <si>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</si>
  <si>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</si>
  <si>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</si>
  <si>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</si>
  <si>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</si>
  <si>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</si>
  <si>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</si>
  <si>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</si>
  <si>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</si>
  <si>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</si>
  <si>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</si>
  <si>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</si>
  <si>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</si>
  <si>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</si>
  <si>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</si>
  <si>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</si>
  <si>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</si>
  <si>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</si>
  <si>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</si>
  <si>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</si>
  <si>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</si>
  <si>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</si>
  <si>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</si>
  <si>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</si>
  <si>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</si>
  <si>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</si>
  <si>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</si>
  <si>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</si>
  <si>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</si>
  <si>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</si>
  <si>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</si>
  <si>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</si>
  <si>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</si>
  <si>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</si>
  <si>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</si>
  <si>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</si>
  <si>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</si>
  <si>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</si>
  <si>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</si>
  <si>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</si>
  <si>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</si>
  <si>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</si>
  <si>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</si>
  <si>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</si>
  <si>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</si>
  <si>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</si>
  <si>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</si>
  <si>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</si>
  <si>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</si>
  <si>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</si>
  <si>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</si>
  <si>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</si>
  <si>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</si>
  <si>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</si>
  <si>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</si>
  <si>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</si>
  <si>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</si>
  <si>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</si>
  <si>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</si>
  <si>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</si>
  <si>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</si>
  <si>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</si>
  <si>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</si>
  <si>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</si>
  <si>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</si>
  <si>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</si>
  <si>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</si>
  <si>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</si>
  <si>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</si>
  <si>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</si>
  <si>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</si>
  <si>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</si>
  <si>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</si>
  <si>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</si>
  <si>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</si>
  <si>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</si>
  <si>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</si>
  <si>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</si>
  <si>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</si>
  <si>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</si>
  <si>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</si>
  <si>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</si>
  <si>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</si>
  <si>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</si>
  <si>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</si>
  <si>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</si>
  <si>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</si>
  <si>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</si>
  <si>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</si>
  <si>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</si>
  <si>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</si>
  <si>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</si>
  <si>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</si>
  <si>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</si>
  <si>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</si>
  <si>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</si>
  <si>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</si>
  <si>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</si>
  <si>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</si>
  <si>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</si>
  <si>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</si>
  <si>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</si>
  <si>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</si>
  <si>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</si>
  <si>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</si>
  <si>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</si>
  <si>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</si>
  <si>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</si>
  <si>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</si>
  <si>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</si>
  <si>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</si>
  <si>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</si>
  <si>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</si>
  <si>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</si>
  <si>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</si>
  <si>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</si>
  <si>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</si>
  <si>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</si>
  <si>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</si>
  <si>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</si>
  <si>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</si>
  <si>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</si>
  <si>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</si>
  <si>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</si>
  <si>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</si>
  <si>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</si>
  <si>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</si>
  <si>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</si>
  <si>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</si>
  <si>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</si>
  <si>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</si>
  <si>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</si>
  <si>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</si>
  <si>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</si>
  <si>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</si>
  <si>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</si>
  <si>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</si>
  <si>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</si>
  <si>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</si>
  <si>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</si>
  <si>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</si>
  <si>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</si>
  <si>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</si>
  <si>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</si>
  <si>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</si>
  <si>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</si>
  <si>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</si>
  <si>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</si>
  <si>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</si>
  <si>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</si>
  <si>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</si>
  <si>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</si>
  <si>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</si>
  <si>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</si>
  <si>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</si>
  <si>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</si>
  <si>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</si>
  <si>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</si>
  <si>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</si>
  <si>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</si>
  <si>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</si>
  <si>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</si>
  <si>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</si>
  <si>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</si>
  <si>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</si>
  <si>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</si>
  <si>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</si>
  <si>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</si>
  <si>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</si>
  <si>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</si>
  <si>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</si>
  <si>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</si>
  <si>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</si>
  <si>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</si>
  <si>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</si>
  <si>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</si>
  <si>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</si>
  <si>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</si>
  <si>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</si>
  <si>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</si>
  <si>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</si>
  <si>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</si>
  <si>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</si>
  <si>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</si>
  <si>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</si>
  <si>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</si>
  <si>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</si>
  <si>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</si>
  <si>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</si>
  <si>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</si>
  <si>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</si>
  <si>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</si>
  <si>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</si>
  <si>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</si>
  <si>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</si>
  <si>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</si>
  <si>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</si>
  <si>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</si>
  <si>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</si>
  <si>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</si>
  <si>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</si>
  <si>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</si>
  <si>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</si>
  <si>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</si>
  <si>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</si>
  <si>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</si>
  <si>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</si>
  <si>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</si>
  <si>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</si>
  <si>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</si>
  <si>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</si>
  <si>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</si>
  <si>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</si>
  <si>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</si>
  <si>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</si>
  <si>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</si>
  <si>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</si>
  <si>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</si>
  <si>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</si>
  <si>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</si>
  <si>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</si>
  <si>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</si>
  <si>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</si>
  <si>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</si>
  <si>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</si>
  <si>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</si>
  <si>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</si>
  <si>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</si>
  <si>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</si>
  <si>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</si>
  <si>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</si>
  <si>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</si>
  <si>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</si>
  <si>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</si>
  <si>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</si>
  <si>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</si>
  <si>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</si>
  <si>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</si>
  <si>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</si>
  <si>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</si>
  <si>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</si>
  <si>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</si>
  <si>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</si>
  <si>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</si>
  <si>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</si>
  <si>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</si>
  <si>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</si>
  <si>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</si>
  <si>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</si>
  <si>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</si>
  <si>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</si>
  <si>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</si>
  <si>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</si>
  <si>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</si>
  <si>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</si>
  <si>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</si>
  <si>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</si>
  <si>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</si>
  <si>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</si>
  <si>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</si>
  <si>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</si>
  <si>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</si>
  <si>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</si>
  <si>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</si>
  <si>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</si>
  <si>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</si>
  <si>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</si>
  <si>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</si>
  <si>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</si>
  <si>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</si>
  <si>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</si>
  <si>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</si>
  <si>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</si>
  <si>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</si>
  <si>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</si>
  <si>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</si>
  <si>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</si>
  <si>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</si>
  <si>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</si>
  <si>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</si>
  <si>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</si>
  <si>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</si>
  <si>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</si>
  <si>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</si>
  <si>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</si>
  <si>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</si>
  <si>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</si>
  <si>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</si>
  <si>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</si>
  <si>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</si>
  <si>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</si>
  <si>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</si>
  <si>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</si>
  <si>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</si>
  <si>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</si>
  <si>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</si>
  <si>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</si>
  <si>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</si>
  <si>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</si>
  <si>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</si>
  <si>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</si>
  <si>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</si>
  <si>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</si>
  <si>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</si>
  <si>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</si>
  <si>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</si>
  <si>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</si>
  <si>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</si>
  <si>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</si>
  <si>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</si>
  <si>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</si>
  <si>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</si>
  <si>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</si>
  <si>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</si>
  <si>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</si>
  <si>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</si>
  <si>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</si>
  <si>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</si>
  <si>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</si>
  <si>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</si>
  <si>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</si>
  <si>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</si>
  <si>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</si>
  <si>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</si>
  <si>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</si>
  <si>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</si>
  <si>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</si>
  <si>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</si>
  <si>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</si>
  <si>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</si>
  <si>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</si>
  <si>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</si>
  <si>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</si>
  <si>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</si>
  <si>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</si>
  <si>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</si>
  <si>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</si>
  <si>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</si>
  <si>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</si>
  <si>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</si>
  <si>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</si>
  <si>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</si>
  <si>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</si>
  <si>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</si>
  <si>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</si>
  <si>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</si>
  <si>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</si>
  <si>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</si>
  <si>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</si>
  <si>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</si>
  <si>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</si>
  <si>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</si>
  <si>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</si>
  <si>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</si>
  <si>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</si>
  <si>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</si>
  <si>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</si>
  <si>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</si>
  <si>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</si>
  <si>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</si>
  <si>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</si>
  <si>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</si>
  <si>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</si>
  <si>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</si>
  <si>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</si>
  <si>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</si>
  <si>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</si>
  <si>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</si>
  <si>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</si>
  <si>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</si>
  <si>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</si>
  <si>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</si>
  <si>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</si>
  <si>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</si>
  <si>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</si>
  <si>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</si>
  <si>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</si>
  <si>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</si>
  <si>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</si>
  <si>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</si>
  <si>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</si>
  <si>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</si>
  <si>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</si>
  <si>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</si>
  <si>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</si>
  <si>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</si>
  <si>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</si>
  <si>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</si>
  <si>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</si>
  <si>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</si>
  <si>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</si>
  <si>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</si>
  <si>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</si>
  <si>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</si>
  <si>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</si>
  <si>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</si>
  <si>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</si>
  <si>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</si>
  <si>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</si>
  <si>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</si>
  <si>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</si>
  <si>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</si>
  <si>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</si>
  <si>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</si>
  <si>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</si>
  <si>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</si>
  <si>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</si>
  <si>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</si>
  <si>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</si>
  <si>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</si>
  <si>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</si>
  <si>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</si>
  <si>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</si>
  <si>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</si>
  <si>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</si>
  <si>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</si>
  <si>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</si>
  <si>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</si>
  <si>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</si>
  <si>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</si>
  <si>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</si>
  <si>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</si>
  <si>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</si>
  <si>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</si>
  <si>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</si>
  <si>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</si>
  <si>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</si>
  <si>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</si>
  <si>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</si>
  <si>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</si>
  <si>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</si>
  <si>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</si>
  <si>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</si>
  <si>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</si>
  <si>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</si>
  <si>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</si>
  <si>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</si>
  <si>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</si>
  <si>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</si>
  <si>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</si>
  <si>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</si>
  <si>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</si>
  <si>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</si>
  <si>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</si>
  <si>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</si>
  <si>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</si>
  <si>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</si>
  <si>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</si>
  <si>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</si>
  <si>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</si>
  <si>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</si>
  <si>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</si>
  <si>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</si>
  <si>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</si>
  <si>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</si>
  <si>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</si>
  <si>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</si>
  <si>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</si>
  <si>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</si>
  <si>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</si>
  <si>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</si>
  <si>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</si>
  <si>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</si>
  <si>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</si>
  <si>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</si>
  <si>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</si>
  <si>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</si>
  <si>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</si>
  <si>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</si>
  <si>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</si>
  <si>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</si>
  <si>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</si>
  <si>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</si>
  <si>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</si>
  <si>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</si>
  <si>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</si>
  <si>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</si>
  <si>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</si>
  <si>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</si>
  <si>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</si>
  <si>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</si>
  <si>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</si>
  <si>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</si>
  <si>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</si>
  <si>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</si>
  <si>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</si>
  <si>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</si>
  <si>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</si>
  <si>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</si>
  <si>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</si>
  <si>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</si>
  <si>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</si>
  <si>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</si>
  <si>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</si>
  <si>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</si>
  <si>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</si>
  <si>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</si>
  <si>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</si>
  <si>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</si>
  <si>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</si>
  <si>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</si>
  <si>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</si>
  <si>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</si>
  <si>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</si>
  <si>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</si>
  <si>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</si>
  <si>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</si>
  <si>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</si>
  <si>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</si>
  <si>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</si>
  <si>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</si>
  <si>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</si>
  <si>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</si>
  <si>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</si>
  <si>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</si>
  <si>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</si>
  <si>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</si>
  <si>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</si>
  <si>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</si>
  <si>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</si>
  <si>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</si>
  <si>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</si>
  <si>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</si>
  <si>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</si>
  <si>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</si>
  <si>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</si>
  <si>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</si>
  <si>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</si>
  <si>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</si>
  <si>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</si>
  <si>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</si>
  <si>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</si>
  <si>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</si>
  <si>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</si>
  <si>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</si>
  <si>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</si>
  <si>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</si>
  <si>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</si>
  <si>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</si>
  <si>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</si>
  <si>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</si>
  <si>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</si>
  <si>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</si>
  <si>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</si>
  <si>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</si>
  <si>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</si>
  <si>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</si>
  <si>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</si>
  <si>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</si>
  <si>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</si>
  <si>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</si>
  <si>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</si>
  <si>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</si>
  <si>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</si>
  <si>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</si>
  <si>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</si>
  <si>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</si>
  <si>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</si>
  <si>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</si>
  <si>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</si>
  <si>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</si>
  <si>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</si>
  <si>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</si>
  <si>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</si>
  <si>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</si>
  <si>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</si>
  <si>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</si>
  <si>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</si>
  <si>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</si>
  <si>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</si>
  <si>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</si>
  <si>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</si>
  <si>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</si>
  <si>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</si>
  <si>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</si>
  <si>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</si>
  <si>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</si>
  <si>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</si>
  <si>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</si>
  <si>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</si>
  <si>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</si>
  <si>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</si>
  <si>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</si>
  <si>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</si>
  <si>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</si>
  <si>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</si>
  <si>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</si>
  <si>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</si>
  <si>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</si>
  <si>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</si>
  <si>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</si>
  <si>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</si>
  <si>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</si>
  <si>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</si>
  <si>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</si>
  <si>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</si>
  <si>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</si>
  <si>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</si>
  <si>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</si>
  <si>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</si>
  <si>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</si>
  <si>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</si>
  <si>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</si>
  <si>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</si>
  <si>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</si>
  <si>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</si>
  <si>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</si>
  <si>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</si>
  <si>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</si>
  <si>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</si>
  <si>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</si>
  <si>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</si>
  <si>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</si>
  <si>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</si>
  <si>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</si>
  <si>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</si>
  <si>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</si>
  <si>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</si>
  <si>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</si>
  <si>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</si>
  <si>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</si>
  <si>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</si>
  <si>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</si>
  <si>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</si>
  <si>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</si>
  <si>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</si>
  <si>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</si>
  <si>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</si>
  <si>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</si>
  <si>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</si>
  <si>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</si>
  <si>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</si>
  <si>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</si>
  <si>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</si>
  <si>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</si>
  <si>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</si>
  <si>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</si>
  <si>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</si>
  <si>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</si>
  <si>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</si>
  <si>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</si>
  <si>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</si>
  <si>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</si>
  <si>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</si>
  <si>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</si>
  <si>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</si>
  <si>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</si>
  <si>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</si>
  <si>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</si>
  <si>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</si>
  <si>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</si>
  <si>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</si>
  <si>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</si>
  <si>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</si>
  <si>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</si>
  <si>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</si>
  <si>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</si>
  <si>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</si>
  <si>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</si>
  <si>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</si>
  <si>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</si>
  <si>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</si>
  <si>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</si>
  <si>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</si>
  <si>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</si>
  <si>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</si>
  <si>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</si>
  <si>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</si>
  <si>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</si>
  <si>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</si>
  <si>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</si>
  <si>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</si>
  <si>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</si>
  <si>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</si>
  <si>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</si>
  <si>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</si>
  <si>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</si>
  <si>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</si>
  <si>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</si>
  <si>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</si>
  <si>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</si>
  <si>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</si>
  <si>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</si>
  <si>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</si>
  <si>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</si>
  <si>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</si>
  <si>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</si>
  <si>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</si>
  <si>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</si>
  <si>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</si>
  <si>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</si>
  <si>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</si>
  <si>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</si>
  <si>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</si>
  <si>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</si>
  <si>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</si>
  <si>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</si>
  <si>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</si>
  <si>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</si>
  <si>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</si>
  <si>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</si>
  <si>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</si>
  <si>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</si>
  <si>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</si>
  <si>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</si>
  <si>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</si>
  <si>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</si>
  <si>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</si>
  <si>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</si>
  <si>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</si>
  <si>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</si>
  <si>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</si>
  <si>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</si>
  <si>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</si>
  <si>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</si>
  <si>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</si>
  <si>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</si>
  <si>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</si>
  <si>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</si>
  <si>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</si>
  <si>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</si>
  <si>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</si>
  <si>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</si>
  <si>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</si>
  <si>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</si>
  <si>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</si>
  <si>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</si>
  <si>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</si>
  <si>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</si>
  <si>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</si>
  <si>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</si>
  <si>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</si>
  <si>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</si>
  <si>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</si>
  <si>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</si>
  <si>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</si>
  <si>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</si>
  <si>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</si>
  <si>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</si>
  <si>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</si>
  <si>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</si>
  <si>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</si>
  <si>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</si>
  <si>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</si>
  <si>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</si>
  <si>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</si>
  <si>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</si>
  <si>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</si>
  <si>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</si>
  <si>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</si>
  <si>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</si>
  <si>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</si>
  <si>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</si>
  <si>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</si>
  <si>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</si>
  <si>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</si>
  <si>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</si>
  <si>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</si>
  <si>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</si>
  <si>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</si>
  <si>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</si>
  <si>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</si>
  <si>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</si>
  <si>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</si>
  <si>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</si>
  <si>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</si>
  <si>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</si>
  <si>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</si>
  <si>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</si>
  <si>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</si>
  <si>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</si>
  <si>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</si>
  <si>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</si>
  <si>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</si>
  <si>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</si>
  <si>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</si>
  <si>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</si>
  <si>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</si>
  <si>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</si>
  <si>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</si>
  <si>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</si>
  <si>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</si>
  <si>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</si>
  <si>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</si>
  <si>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</si>
  <si>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</si>
  <si>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</si>
  <si>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</si>
  <si>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</si>
  <si>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</si>
  <si>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</si>
  <si>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</si>
  <si>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</si>
  <si>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</si>
  <si>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</si>
  <si>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</si>
  <si>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</si>
  <si>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</si>
  <si>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</si>
  <si>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</si>
  <si>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</si>
  <si>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</si>
  <si>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</si>
  <si>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</si>
  <si>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</si>
  <si>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</si>
  <si>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</si>
  <si>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</si>
  <si>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</si>
  <si>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</si>
  <si>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</si>
  <si>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</si>
  <si>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</si>
  <si>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</si>
  <si>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</si>
  <si>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</si>
  <si>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</si>
  <si>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</si>
  <si>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</si>
  <si>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</si>
  <si>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</si>
  <si>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</si>
  <si>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</si>
  <si>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</si>
  <si>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</si>
  <si>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</si>
  <si>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</si>
  <si>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</si>
  <si>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</si>
  <si>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</si>
  <si>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</si>
  <si>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</si>
  <si>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</si>
  <si>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</si>
  <si>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</si>
  <si>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</si>
  <si>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</si>
  <si>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</si>
  <si>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</si>
  <si>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</si>
  <si>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</si>
  <si>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</si>
  <si>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</si>
  <si>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</si>
  <si>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</si>
  <si>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</si>
  <si>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</si>
  <si>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</si>
  <si>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</si>
  <si>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</si>
  <si>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</si>
  <si>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</si>
  <si>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</si>
  <si>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</si>
  <si>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</si>
  <si>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</si>
  <si>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</si>
  <si>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</si>
  <si>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</si>
  <si>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</si>
  <si>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</si>
  <si>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</si>
  <si>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</si>
  <si>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</si>
  <si>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</si>
  <si>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</si>
  <si>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</si>
  <si>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</si>
  <si>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</si>
  <si>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</si>
  <si>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</si>
  <si>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</si>
  <si>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</si>
  <si>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</si>
  <si>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</si>
  <si>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</si>
  <si>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</si>
  <si>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</si>
  <si>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</si>
  <si>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</si>
  <si>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</si>
  <si>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</si>
  <si>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</si>
  <si>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</si>
  <si>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</si>
  <si>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</si>
  <si>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</si>
  <si>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</si>
  <si>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</si>
  <si>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</si>
  <si>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</si>
  <si>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</si>
  <si>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</si>
  <si>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</si>
  <si>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</si>
  <si>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</si>
  <si>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</si>
  <si>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</si>
  <si>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</si>
  <si>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</si>
  <si>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</si>
  <si>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</si>
  <si>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</si>
  <si>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</si>
  <si>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</si>
  <si>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</si>
  <si>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</si>
  <si>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</si>
  <si>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</si>
  <si>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</si>
  <si>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</si>
  <si>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</si>
  <si>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</si>
  <si>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</si>
  <si>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</si>
  <si>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</si>
  <si>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</si>
  <si>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</si>
  <si>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</si>
  <si>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</si>
  <si>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</si>
  <si>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</si>
  <si>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</si>
  <si>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</si>
  <si>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</si>
  <si>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</si>
  <si>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</si>
  <si>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</si>
  <si>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</si>
  <si>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</si>
  <si>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</si>
  <si>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</si>
  <si>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</si>
  <si>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</si>
  <si>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</si>
  <si>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</si>
  <si>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</si>
  <si>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</si>
  <si>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</si>
  <si>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</si>
  <si>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</si>
  <si>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</si>
  <si>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</si>
  <si>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</si>
  <si>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</si>
  <si>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</si>
  <si>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</si>
  <si>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</si>
  <si>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</si>
  <si>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</si>
  <si>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</si>
  <si>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</si>
  <si>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</si>
  <si>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</si>
  <si>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</si>
  <si>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</si>
  <si>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</si>
  <si>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</si>
  <si>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</si>
  <si>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</si>
  <si>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</si>
  <si>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</si>
  <si>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</si>
  <si>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</si>
  <si>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</si>
  <si>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</si>
  <si>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</si>
  <si>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</si>
  <si>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</si>
  <si>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</si>
  <si>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</si>
  <si>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</si>
  <si>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</si>
  <si>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</si>
  <si>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</si>
  <si>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</si>
  <si>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</si>
  <si>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</si>
  <si>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</si>
  <si>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</si>
  <si>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</si>
  <si>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</si>
  <si>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</si>
  <si>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</si>
  <si>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</si>
  <si>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</si>
  <si>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</si>
  <si>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</si>
  <si>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</si>
  <si>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</si>
  <si>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</si>
  <si>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</si>
  <si>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</si>
  <si>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</si>
  <si>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</si>
  <si>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</si>
  <si>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</si>
  <si>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</si>
  <si>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</si>
  <si>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</si>
  <si>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</si>
  <si>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</si>
  <si>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</si>
  <si>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</si>
  <si>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</si>
  <si>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</si>
  <si>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</si>
  <si>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</si>
  <si>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</si>
  <si>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</si>
  <si>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</si>
  <si>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</si>
  <si>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</si>
  <si>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</si>
  <si>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</si>
  <si>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</si>
  <si>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</si>
  <si>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</si>
  <si>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</si>
  <si>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</si>
  <si>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</si>
  <si>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</si>
  <si>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</si>
  <si>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</si>
  <si>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</si>
  <si>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</si>
  <si>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</si>
  <si>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</si>
  <si>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</si>
  <si>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</si>
  <si>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</si>
  <si>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</si>
  <si>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</si>
  <si>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</si>
  <si>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</si>
  <si>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</si>
  <si>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</si>
  <si>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</si>
  <si>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</si>
  <si>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</si>
  <si>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</si>
  <si>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</si>
  <si>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</si>
  <si>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</si>
  <si>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</si>
  <si>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</si>
  <si>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</si>
  <si>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</si>
  <si>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</si>
  <si>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</si>
  <si>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</si>
  <si>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</si>
  <si>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</si>
  <si>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</si>
  <si>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</si>
  <si>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</si>
  <si>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</si>
  <si>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</si>
  <si>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</si>
  <si>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</si>
  <si>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</si>
  <si>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</si>
  <si>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</si>
  <si>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</si>
  <si>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</si>
  <si>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</si>
  <si>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</si>
  <si>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</si>
  <si>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</si>
  <si>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</si>
  <si>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</si>
  <si>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</si>
  <si>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</si>
  <si>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</si>
  <si>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</si>
  <si>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</si>
  <si>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</si>
  <si>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</si>
  <si>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</si>
  <si>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</si>
  <si>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</si>
  <si>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</si>
  <si>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</si>
  <si>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</si>
  <si>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</si>
  <si>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</si>
  <si>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</si>
  <si>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</si>
  <si>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</si>
  <si>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</si>
  <si>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</si>
  <si>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</si>
  <si>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</si>
  <si>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</si>
  <si>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</si>
  <si>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</si>
  <si>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</si>
  <si>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</si>
  <si>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</si>
  <si>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</si>
  <si>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</si>
  <si>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</si>
  <si>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</si>
  <si>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</si>
  <si>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</si>
  <si>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</si>
  <si>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</si>
  <si>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</si>
  <si>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</si>
  <si>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</si>
  <si>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</si>
  <si>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</si>
  <si>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</si>
  <si>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</si>
  <si>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</si>
  <si>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</si>
  <si>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</si>
  <si>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</si>
  <si>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</si>
  <si>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</si>
  <si>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</si>
  <si>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</si>
  <si>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</si>
  <si>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</si>
  <si>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</si>
  <si>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</si>
  <si>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</si>
  <si>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</si>
  <si>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</si>
  <si>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</si>
  <si>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</si>
  <si>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</si>
  <si>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</si>
  <si>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</si>
  <si>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</si>
  <si>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</si>
  <si>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</si>
  <si>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</si>
  <si>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</si>
  <si>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</si>
  <si>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</si>
  <si>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</si>
  <si>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</si>
  <si>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</si>
  <si>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</si>
  <si>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</si>
  <si>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</si>
  <si>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</si>
  <si>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</si>
  <si>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</si>
  <si>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</si>
  <si>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</si>
  <si>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</si>
  <si>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</si>
  <si>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</si>
  <si>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</si>
  <si>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</si>
  <si>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</si>
  <si>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</si>
  <si>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</si>
  <si>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</si>
  <si>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</si>
  <si>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</si>
  <si>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</si>
  <si>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</si>
  <si>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</si>
  <si>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</si>
  <si>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</si>
  <si>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</si>
  <si>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</si>
  <si>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</si>
  <si>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</si>
  <si>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</si>
  <si>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</si>
  <si>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</si>
  <si>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</si>
  <si>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</si>
  <si>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</si>
  <si>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</si>
  <si>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</si>
  <si>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</si>
  <si>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</si>
  <si>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</si>
  <si>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</si>
  <si>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</si>
  <si>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</si>
  <si>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</si>
  <si>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</si>
  <si>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</si>
  <si>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</si>
  <si>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</si>
  <si>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</si>
  <si>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</si>
  <si>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</si>
  <si>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</si>
  <si>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</si>
  <si>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</si>
  <si>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</si>
  <si>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</si>
  <si>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</si>
  <si>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</si>
  <si>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</si>
  <si>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</si>
  <si>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</si>
  <si>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</si>
  <si>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</si>
  <si>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</si>
  <si>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</si>
  <si>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</si>
  <si>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</si>
  <si>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</si>
  <si>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</si>
  <si>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</si>
  <si>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</si>
  <si>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</si>
  <si>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</si>
  <si>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</si>
  <si>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</si>
  <si>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</si>
  <si>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</si>
  <si>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</si>
  <si>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</si>
  <si>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</si>
  <si>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</si>
  <si>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</si>
  <si>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</si>
  <si>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</si>
  <si>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</si>
  <si>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</si>
  <si>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</si>
  <si>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</si>
  <si>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</si>
  <si>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</si>
  <si>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</si>
  <si>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</si>
  <si>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</si>
  <si>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</si>
  <si>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</si>
  <si>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</si>
  <si>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</si>
  <si>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</si>
  <si>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</si>
  <si>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</si>
  <si>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</si>
  <si>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</si>
  <si>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</si>
  <si>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</si>
  <si>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</si>
  <si>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</si>
  <si>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</si>
  <si>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</si>
  <si>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</si>
  <si>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</si>
  <si>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</si>
  <si>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</si>
  <si>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</si>
  <si>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</si>
  <si>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</si>
  <si>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</si>
  <si>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</si>
  <si>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</si>
  <si>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</si>
  <si>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</si>
  <si>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</si>
  <si>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</si>
  <si>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</si>
  <si>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</si>
  <si>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</si>
  <si>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</si>
  <si>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</si>
  <si>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</si>
  <si>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</si>
  <si>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</si>
  <si>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</si>
  <si>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</si>
  <si>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</si>
  <si>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</si>
  <si>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</si>
  <si>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</si>
  <si>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</si>
  <si>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</si>
  <si>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</si>
  <si>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</si>
  <si>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</si>
  <si>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</si>
  <si>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</si>
  <si>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</si>
  <si>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</si>
  <si>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</si>
  <si>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</si>
  <si>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</si>
  <si>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</si>
  <si>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</si>
  <si>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</si>
  <si>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</si>
  <si>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</si>
  <si>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</si>
  <si>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</si>
  <si>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</si>
  <si>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</si>
  <si>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</si>
  <si>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</si>
  <si>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</si>
  <si>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</si>
  <si>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</si>
  <si>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</si>
  <si>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</si>
  <si>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</si>
  <si>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</si>
  <si>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</si>
  <si>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</si>
  <si>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</si>
  <si>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</si>
  <si>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</si>
  <si>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</si>
  <si>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</si>
  <si>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</si>
  <si>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</si>
  <si>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</si>
  <si>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</si>
  <si>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</si>
  <si>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</si>
  <si>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</si>
  <si>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</si>
  <si>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</si>
  <si>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</si>
  <si>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</si>
  <si>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</si>
  <si>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</si>
  <si>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</si>
  <si>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</si>
  <si>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</si>
  <si>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</si>
  <si>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</si>
  <si>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</si>
  <si>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</si>
  <si>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</si>
  <si>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</si>
  <si>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</si>
  <si>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</si>
  <si>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</si>
  <si>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</si>
  <si>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</si>
  <si>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</si>
  <si>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</si>
  <si>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</si>
  <si>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</si>
  <si>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</si>
  <si>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</si>
  <si>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</si>
  <si>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</si>
  <si>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</si>
  <si>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</si>
  <si>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</si>
  <si>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</si>
  <si>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</si>
  <si>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</si>
  <si>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</si>
  <si>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</si>
  <si>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</si>
  <si>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</si>
  <si>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</si>
  <si>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</si>
  <si>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</si>
  <si>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</si>
  <si>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</si>
  <si>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</si>
  <si>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</si>
  <si>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</si>
  <si>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</si>
  <si>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</si>
  <si>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</si>
  <si>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</si>
  <si>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</si>
  <si>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</si>
  <si>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</si>
  <si>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</si>
  <si>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</si>
  <si>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</si>
  <si>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</si>
  <si>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</si>
  <si>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</si>
  <si>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</si>
  <si>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</si>
  <si>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</si>
  <si>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</si>
  <si>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</si>
  <si>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</si>
  <si>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</si>
  <si>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</si>
  <si>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</si>
  <si>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</si>
  <si>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</si>
  <si>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</si>
  <si>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</si>
  <si>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</si>
  <si>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</si>
  <si>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</si>
  <si>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</si>
  <si>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</si>
  <si>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</si>
  <si>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</si>
  <si>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</si>
  <si>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</si>
  <si>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</si>
  <si>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</si>
  <si>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</si>
  <si>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</si>
  <si>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</si>
  <si>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</si>
  <si>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</si>
  <si>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</si>
  <si>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</si>
  <si>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</si>
  <si>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</si>
  <si>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</si>
  <si>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</si>
  <si>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</si>
  <si>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</si>
  <si>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</si>
  <si>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</si>
  <si>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</si>
  <si>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</si>
  <si>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</si>
  <si>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</si>
  <si>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</si>
  <si>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</si>
  <si>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</si>
  <si>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</si>
  <si>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</si>
  <si>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</si>
  <si>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</si>
  <si>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</si>
  <si>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</si>
  <si>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</si>
  <si>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</si>
  <si>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</si>
  <si>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</si>
  <si>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</si>
  <si>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</si>
  <si>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</si>
  <si>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</si>
  <si>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</si>
  <si>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</si>
  <si>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</si>
  <si>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</si>
  <si>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</si>
  <si>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</si>
  <si>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</si>
  <si>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</si>
  <si>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</si>
  <si>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</si>
  <si>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</si>
  <si>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</si>
  <si>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</si>
  <si>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</si>
  <si>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</si>
  <si>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</si>
  <si>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</si>
  <si>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</si>
  <si>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</si>
  <si>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</si>
  <si>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</si>
  <si>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</si>
  <si>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</si>
  <si>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</si>
  <si>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</si>
  <si>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</si>
  <si>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</si>
  <si>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</si>
  <si>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</si>
  <si>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</si>
  <si>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</si>
  <si>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</si>
  <si>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</si>
  <si>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</si>
  <si>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</si>
  <si>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</si>
  <si>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</si>
  <si>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</si>
  <si>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</si>
  <si>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</si>
  <si>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</si>
  <si>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</si>
  <si>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</si>
  <si>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</si>
  <si>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</si>
  <si>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</si>
  <si>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</si>
  <si>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</si>
  <si>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</si>
  <si>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</si>
  <si>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</si>
  <si>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</si>
  <si>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</si>
  <si>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</si>
  <si>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</si>
  <si>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</si>
  <si>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</si>
  <si>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</si>
  <si>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</si>
  <si>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</si>
  <si>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</si>
  <si>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</si>
  <si>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</si>
  <si>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</si>
  <si>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</si>
  <si>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</si>
  <si>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</si>
  <si>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</si>
  <si>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</si>
  <si>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</si>
  <si>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</si>
  <si>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</si>
  <si>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</si>
  <si>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</si>
  <si>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</si>
  <si>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</si>
  <si>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</si>
  <si>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</si>
  <si>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</si>
  <si>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</si>
  <si>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</si>
  <si>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</si>
  <si>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</si>
  <si>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</si>
  <si>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</si>
  <si>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</si>
  <si>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</si>
  <si>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</si>
  <si>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</si>
  <si>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</si>
  <si>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</si>
  <si>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</si>
  <si>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</si>
  <si>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</si>
  <si>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</si>
  <si>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</si>
  <si>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</si>
  <si>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</si>
  <si>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</si>
  <si>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</si>
  <si>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</si>
  <si>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</si>
  <si>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</si>
  <si>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</si>
  <si>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</si>
  <si>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</si>
  <si>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</si>
  <si>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</si>
  <si>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</si>
  <si>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</si>
  <si>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</si>
  <si>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</si>
  <si>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</si>
  <si>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</si>
  <si>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</si>
  <si>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</si>
  <si>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</si>
  <si>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</si>
  <si>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</si>
  <si>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</si>
  <si>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</si>
  <si>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</si>
  <si>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</si>
  <si>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</si>
  <si>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</si>
  <si>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</si>
  <si>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</si>
  <si>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</si>
  <si>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</si>
  <si>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</si>
  <si>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</si>
  <si>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</si>
  <si>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</si>
  <si>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</si>
  <si>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</si>
  <si>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</si>
  <si>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</si>
  <si>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</si>
  <si>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</si>
  <si>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</si>
  <si>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</si>
  <si>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</si>
  <si>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</si>
  <si>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</si>
  <si>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</si>
  <si>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</si>
  <si>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</si>
  <si>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</si>
  <si>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</si>
  <si>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</si>
  <si>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</si>
  <si>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</si>
  <si>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</si>
  <si>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</si>
  <si>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</si>
  <si>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</si>
  <si>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</si>
  <si>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</si>
  <si>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</si>
  <si>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</si>
  <si>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</si>
  <si>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</si>
  <si>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</si>
  <si>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</si>
  <si>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</si>
  <si>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</si>
  <si>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</si>
  <si>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</si>
  <si>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</si>
  <si>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</si>
  <si>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</si>
  <si>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</si>
  <si>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</si>
  <si>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</si>
  <si>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</si>
  <si>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</si>
  <si>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</si>
  <si>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</si>
  <si>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</si>
  <si>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</si>
  <si>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</si>
  <si>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</si>
  <si>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</si>
  <si>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</si>
  <si>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</si>
  <si>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</si>
  <si>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</si>
  <si>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</si>
  <si>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</si>
  <si>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</si>
  <si>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</si>
  <si>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</si>
  <si>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</si>
  <si>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</si>
  <si>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</si>
  <si>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</si>
  <si>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</si>
  <si>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</si>
  <si>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</si>
  <si>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</si>
  <si>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</si>
  <si>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</si>
  <si>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</si>
  <si>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</si>
  <si>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</si>
  <si>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</si>
  <si>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</si>
  <si>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</si>
  <si>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</si>
  <si>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</si>
  <si>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</si>
  <si>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</si>
  <si>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</si>
  <si>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</si>
  <si>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</si>
  <si>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</si>
  <si>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</si>
  <si>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</si>
  <si>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</si>
  <si>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</si>
  <si>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</si>
  <si>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</si>
  <si>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</si>
  <si>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</si>
  <si>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</si>
  <si>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</si>
  <si>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</si>
  <si>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</si>
  <si>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</si>
  <si>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</si>
  <si>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</si>
  <si>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</si>
  <si>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</si>
  <si>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</si>
  <si>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</si>
  <si>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</si>
  <si>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</si>
  <si>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</si>
  <si>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</si>
  <si>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</si>
  <si>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</si>
  <si>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</si>
  <si>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</si>
  <si>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</si>
  <si>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</si>
  <si>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</si>
  <si>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</si>
  <si>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</si>
  <si>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</si>
  <si>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</si>
  <si>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</si>
  <si>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</si>
  <si>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</si>
  <si>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</si>
  <si>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</si>
  <si>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</si>
  <si>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</si>
  <si>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</si>
  <si>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</si>
  <si>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</si>
  <si>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</si>
  <si>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</si>
  <si>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</si>
  <si>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</si>
  <si>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</si>
  <si>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</si>
  <si>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</si>
  <si>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</si>
  <si>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</si>
  <si>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</si>
  <si>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</si>
  <si>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</si>
  <si>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</si>
  <si>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</si>
  <si>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</si>
  <si>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</si>
  <si>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</si>
  <si>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</si>
  <si>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</si>
  <si>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</si>
  <si>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</si>
  <si>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</si>
  <si>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</si>
  <si>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</si>
  <si>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</si>
  <si>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</si>
  <si>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</si>
  <si>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</si>
  <si>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</si>
  <si>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</si>
  <si>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</si>
  <si>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</si>
  <si>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</si>
  <si>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</si>
  <si>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</si>
  <si>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</si>
  <si>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</si>
  <si>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</si>
  <si>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</si>
  <si>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</si>
  <si>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</si>
  <si>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</si>
  <si>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</si>
  <si>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</si>
  <si>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</si>
  <si>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</si>
  <si>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</si>
  <si>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</si>
  <si>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</si>
  <si>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</si>
  <si>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</si>
  <si>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</si>
  <si>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</si>
  <si>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</si>
  <si>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</si>
  <si>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</si>
  <si>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</si>
  <si>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</si>
  <si>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</si>
  <si>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</si>
  <si>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</si>
  <si>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</si>
  <si>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</si>
  <si>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</si>
  <si>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</si>
  <si>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</si>
  <si>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</si>
  <si>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</si>
  <si>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</si>
  <si>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</si>
  <si>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</si>
  <si>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</si>
  <si>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</si>
  <si>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</si>
  <si>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</si>
  <si>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</si>
  <si>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</si>
  <si>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</si>
  <si>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</si>
  <si>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</si>
  <si>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</si>
  <si>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</si>
  <si>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</si>
  <si>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</si>
  <si>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</si>
  <si>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</si>
  <si>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</si>
  <si>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</si>
  <si>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</si>
  <si>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</si>
  <si>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</si>
  <si>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</si>
  <si>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</si>
  <si>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</si>
  <si>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</si>
  <si>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</si>
  <si>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</si>
  <si>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</si>
  <si>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</si>
  <si>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</si>
  <si>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</si>
  <si>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</si>
  <si>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</si>
  <si>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</si>
  <si>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</si>
  <si>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</si>
  <si>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</si>
  <si>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</si>
  <si>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</si>
  <si>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</si>
  <si>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</si>
  <si>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</si>
  <si>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</si>
  <si>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</si>
  <si>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</si>
  <si>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</si>
  <si>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</si>
  <si>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</si>
  <si>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</si>
  <si>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</si>
  <si>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</si>
  <si>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</si>
  <si>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</si>
  <si>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</si>
  <si>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</si>
  <si>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</si>
  <si>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</si>
  <si>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</si>
  <si>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</si>
  <si>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</si>
  <si>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</si>
  <si>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</si>
  <si>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</si>
  <si>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</si>
  <si>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</si>
  <si>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</si>
  <si>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</si>
  <si>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</si>
  <si>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</si>
  <si>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</si>
  <si>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</si>
  <si>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</si>
  <si>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</si>
  <si>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</si>
  <si>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</si>
  <si>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</si>
  <si>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</si>
  <si>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</si>
  <si>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</si>
  <si>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</si>
  <si>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</si>
  <si>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</si>
  <si>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</si>
  <si>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</si>
  <si>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</si>
  <si>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</si>
  <si>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</si>
  <si>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</si>
  <si>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</si>
  <si>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</si>
  <si>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</si>
  <si>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</si>
  <si>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</si>
  <si>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</si>
  <si>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</si>
  <si>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</si>
  <si>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</si>
  <si>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</si>
  <si>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</si>
  <si>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</si>
  <si>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</si>
  <si>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</si>
  <si>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</si>
  <si>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</si>
  <si>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</si>
  <si>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</si>
  <si>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</si>
  <si>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</si>
  <si>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</si>
  <si>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</si>
  <si>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</si>
  <si>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</si>
  <si>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</si>
  <si>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</si>
  <si>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</si>
  <si>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</si>
  <si>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</si>
  <si>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</si>
  <si>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</si>
  <si>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</si>
  <si>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</si>
  <si>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</si>
  <si>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</si>
  <si>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</si>
  <si>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</si>
  <si>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</si>
  <si>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</si>
  <si>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</si>
  <si>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</si>
  <si>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</si>
  <si>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</si>
  <si>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</si>
  <si>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</si>
  <si>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</si>
  <si>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</si>
  <si>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</si>
  <si>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</si>
  <si>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</si>
  <si>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</si>
  <si>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</si>
  <si>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</si>
  <si>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</si>
  <si>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</si>
  <si>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</si>
  <si>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</si>
  <si>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</si>
  <si>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</si>
  <si>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</si>
  <si>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</si>
  <si>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</si>
  <si>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</si>
  <si>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</si>
  <si>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</si>
  <si>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</si>
  <si>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</si>
  <si>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</si>
  <si>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</si>
  <si>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</si>
  <si>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</si>
  <si>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</si>
  <si>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</si>
  <si>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</si>
  <si>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</si>
  <si>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</si>
  <si>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</si>
  <si>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</si>
  <si>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</si>
  <si>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</si>
  <si>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</si>
  <si>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</si>
  <si>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</si>
  <si>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</si>
  <si>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</si>
  <si>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</si>
  <si>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</si>
  <si>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</si>
  <si>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</si>
  <si>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</si>
  <si>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</si>
  <si>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</si>
  <si>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</si>
  <si>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</si>
  <si>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</si>
  <si>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</si>
  <si>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</si>
  <si>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</si>
  <si>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</si>
  <si>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</si>
  <si>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</si>
  <si>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</si>
  <si>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</si>
  <si>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</si>
  <si>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</si>
  <si>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</si>
  <si>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</si>
  <si>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</si>
  <si>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</si>
  <si>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</si>
  <si>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</si>
  <si>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</si>
  <si>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</si>
  <si>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</si>
  <si>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</si>
  <si>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</si>
  <si>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</si>
  <si>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</si>
  <si>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</si>
  <si>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</si>
  <si>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</si>
  <si>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</si>
  <si>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</si>
  <si>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</si>
  <si>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</si>
  <si>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</si>
  <si>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</si>
  <si>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</si>
  <si>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</si>
  <si>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</si>
  <si>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</si>
  <si>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</si>
  <si>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</si>
  <si>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</si>
  <si>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</si>
  <si>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</si>
  <si>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</si>
  <si>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</si>
  <si>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</si>
  <si>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</si>
  <si>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</si>
  <si>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</si>
  <si>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</si>
  <si>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</si>
  <si>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</si>
  <si>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</si>
  <si>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</si>
  <si>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</si>
  <si>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</si>
  <si>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</si>
  <si>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</si>
  <si>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</si>
  <si>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</si>
  <si>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</si>
  <si>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</si>
  <si>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</si>
  <si>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</si>
  <si>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</si>
  <si>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</si>
  <si>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</si>
  <si>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</si>
  <si>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</si>
  <si>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</si>
  <si>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</si>
  <si>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</si>
  <si>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</si>
  <si>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</si>
  <si>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</si>
  <si>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</si>
  <si>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</si>
  <si>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</si>
  <si>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</si>
  <si>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</si>
  <si>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</si>
  <si>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</si>
  <si>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</si>
  <si>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</si>
  <si>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</si>
  <si>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</si>
  <si>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</si>
  <si>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</si>
  <si>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</si>
  <si>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</si>
  <si>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</si>
  <si>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</si>
  <si>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</si>
  <si>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</si>
  <si>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</si>
  <si>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</si>
  <si>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</si>
  <si>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</si>
  <si>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</si>
  <si>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</si>
  <si>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</si>
  <si>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</si>
  <si>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</si>
  <si>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</si>
  <si>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</si>
  <si>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</si>
  <si>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</si>
  <si>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</si>
  <si>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</si>
  <si>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</si>
  <si>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</si>
  <si>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</si>
  <si>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</si>
  <si>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</si>
  <si>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</si>
  <si>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</si>
  <si>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</si>
  <si>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</si>
  <si>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</si>
  <si>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</si>
  <si>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</si>
  <si>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</si>
  <si>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</si>
  <si>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</si>
  <si>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</si>
  <si>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</si>
  <si>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</si>
  <si>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</si>
  <si>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</si>
  <si>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</si>
  <si>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</si>
  <si>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</si>
  <si>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</si>
  <si>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</si>
  <si>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</si>
  <si>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</si>
  <si>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</si>
  <si>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</si>
  <si>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</si>
  <si>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</si>
  <si>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</si>
  <si>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</si>
  <si>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</si>
  <si>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</si>
  <si>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</si>
  <si>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</si>
  <si>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</si>
  <si>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</si>
  <si>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</si>
  <si>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</si>
  <si>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</si>
  <si>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</si>
  <si>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</si>
  <si>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</si>
  <si>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</si>
  <si>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</si>
  <si>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</si>
  <si>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</si>
  <si>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</si>
  <si>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</si>
  <si>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</si>
  <si>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</si>
  <si>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</si>
  <si>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</si>
  <si>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</si>
  <si>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</si>
  <si>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</si>
  <si>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</si>
  <si>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</si>
  <si>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</si>
  <si>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</si>
  <si>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</si>
  <si>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</si>
  <si>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</si>
  <si>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</si>
  <si>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</si>
  <si>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</si>
  <si>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</si>
  <si>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</si>
  <si>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</si>
  <si>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</si>
  <si>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</si>
  <si>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</si>
  <si>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</si>
  <si>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</si>
  <si>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</si>
  <si>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</si>
  <si>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</si>
  <si>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</si>
  <si>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</si>
  <si>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</si>
  <si>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</si>
  <si>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</si>
  <si>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</si>
  <si>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</si>
  <si>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</si>
  <si>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</si>
  <si>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</si>
  <si>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</si>
  <si>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</si>
  <si>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</si>
  <si>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</si>
  <si>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</si>
  <si>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</si>
  <si>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</si>
  <si>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</si>
  <si>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</si>
  <si>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</si>
  <si>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</si>
  <si>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</si>
  <si>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</si>
  <si>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</si>
  <si>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</si>
  <si>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</si>
  <si>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</si>
  <si>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</si>
  <si>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</si>
  <si>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</si>
  <si>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</si>
  <si>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</si>
  <si>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</si>
  <si>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</si>
  <si>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</si>
  <si>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</si>
  <si>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</si>
  <si>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</si>
  <si>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</si>
  <si>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</si>
  <si>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</si>
  <si>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</si>
  <si>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</si>
  <si>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</si>
  <si>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</si>
  <si>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</si>
  <si>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</si>
  <si>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</si>
  <si>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</si>
  <si>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</si>
  <si>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</si>
  <si>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</si>
  <si>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</si>
  <si>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</si>
  <si>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</si>
  <si>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</si>
  <si>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</si>
  <si>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</si>
  <si>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</si>
  <si>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</si>
  <si>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</si>
  <si>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</si>
  <si>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</si>
  <si>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</si>
  <si>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</si>
  <si>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</si>
  <si>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</si>
  <si>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</si>
  <si>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</si>
  <si>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</si>
  <si>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</si>
  <si>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</si>
  <si>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</si>
  <si>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</si>
  <si>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</si>
  <si>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</si>
  <si>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</si>
  <si>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</si>
  <si>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</si>
  <si>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</si>
  <si>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</si>
  <si>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</si>
  <si>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</si>
  <si>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</si>
  <si>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</si>
  <si>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</si>
  <si>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</si>
  <si>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</si>
  <si>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</si>
  <si>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</si>
  <si>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</si>
  <si>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</si>
  <si>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</si>
  <si>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</si>
  <si>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</si>
  <si>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</si>
  <si>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</si>
  <si>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</si>
  <si>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</si>
  <si>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</si>
  <si>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</si>
  <si>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</si>
  <si>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</si>
  <si>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</si>
  <si>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</si>
  <si>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</si>
  <si>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</si>
  <si>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</si>
  <si>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</si>
  <si>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</si>
  <si>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</si>
  <si>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</si>
  <si>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</si>
  <si>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</si>
  <si>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</si>
  <si>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</si>
  <si>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</si>
  <si>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</si>
  <si>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</si>
  <si>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</si>
  <si>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</si>
  <si>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</si>
  <si>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</si>
  <si>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</si>
  <si>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</si>
  <si>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</si>
  <si>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</si>
  <si>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</si>
  <si>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</si>
  <si>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</si>
  <si>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</si>
  <si>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</si>
  <si>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</si>
  <si>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</si>
  <si>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</si>
  <si>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</si>
  <si>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</si>
  <si>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</si>
  <si>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</si>
  <si>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</si>
  <si>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</si>
  <si>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</si>
  <si>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</si>
  <si>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</si>
  <si>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</si>
  <si>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</si>
  <si>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</si>
  <si>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</si>
  <si>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</si>
  <si>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</si>
  <si>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</si>
  <si>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</si>
  <si>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</si>
  <si>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</si>
  <si>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</si>
  <si>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</si>
  <si>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</si>
  <si>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</si>
  <si>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</si>
  <si>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</si>
  <si>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</si>
  <si>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</si>
  <si>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</si>
  <si>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</si>
  <si>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</si>
  <si>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</si>
  <si>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</si>
  <si>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</si>
  <si>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</si>
  <si>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</si>
  <si>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</si>
  <si>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</si>
  <si>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</si>
  <si>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</si>
  <si>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</si>
  <si>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</si>
  <si>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</si>
  <si>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</si>
  <si>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</si>
  <si>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</si>
  <si>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</si>
  <si>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</si>
  <si>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</si>
  <si>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</si>
  <si>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</si>
  <si>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</si>
  <si>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</si>
  <si>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</si>
  <si>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</si>
  <si>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</si>
  <si>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</si>
  <si>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</si>
  <si>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</si>
  <si>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</si>
  <si>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</si>
  <si>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</si>
  <si>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</si>
  <si>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</si>
  <si>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</si>
  <si>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</si>
  <si>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</si>
  <si>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</si>
  <si>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</si>
  <si>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</si>
  <si>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</si>
  <si>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</si>
  <si>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</si>
  <si>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</si>
  <si>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</si>
  <si>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</si>
  <si>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</si>
  <si>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</si>
  <si>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</si>
  <si>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</si>
  <si>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</si>
  <si>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</si>
  <si>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</si>
  <si>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</si>
  <si>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</si>
  <si>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</si>
  <si>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</si>
  <si>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</si>
  <si>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</si>
  <si>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</si>
  <si>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</si>
  <si>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</si>
  <si>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</si>
  <si>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</si>
  <si>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</si>
  <si>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</si>
  <si>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</si>
  <si>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</si>
  <si>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</si>
  <si>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</si>
  <si>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</si>
  <si>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</si>
  <si>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</si>
  <si>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</si>
  <si>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</si>
  <si>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</si>
  <si>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</si>
  <si>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</si>
  <si>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</si>
  <si>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</si>
  <si>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</si>
  <si>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</si>
  <si>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</si>
  <si>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</si>
  <si>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</si>
  <si>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</si>
  <si>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</si>
  <si>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</si>
  <si>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</si>
  <si>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</si>
  <si>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</si>
  <si>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</si>
  <si>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</si>
  <si>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</si>
  <si>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</si>
  <si>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</si>
  <si>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</si>
  <si>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</si>
  <si>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</si>
  <si>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</si>
  <si>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</si>
  <si>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</si>
  <si>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</si>
  <si>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</si>
  <si>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</si>
  <si>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</si>
  <si>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</si>
  <si>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</si>
  <si>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</si>
  <si>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</si>
  <si>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</si>
  <si>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</si>
  <si>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</si>
  <si>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</si>
  <si>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</si>
  <si>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</si>
  <si>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</si>
  <si>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</si>
  <si>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</si>
  <si>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</si>
  <si>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</si>
  <si>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</si>
  <si>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</si>
  <si>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</si>
  <si>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</si>
  <si>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</si>
  <si>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</si>
  <si>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</si>
  <si>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</si>
  <si>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</si>
  <si>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</si>
  <si>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</si>
  <si>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</si>
  <si>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</si>
  <si>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</si>
  <si>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</si>
  <si>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</si>
  <si>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</si>
  <si>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</si>
  <si>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</si>
  <si>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</si>
  <si>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</si>
  <si>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</si>
  <si>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</si>
  <si>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</si>
  <si>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</si>
  <si>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</si>
  <si>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</si>
  <si>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</si>
  <si>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</si>
  <si>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</si>
  <si>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</si>
  <si>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</si>
  <si>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</si>
  <si>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</si>
  <si>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</si>
  <si>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</si>
  <si>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</si>
  <si>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</si>
  <si>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</si>
  <si>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</si>
  <si>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</si>
  <si>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</si>
  <si>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</si>
  <si>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</si>
  <si>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</si>
  <si>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</si>
  <si>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</si>
  <si>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</si>
  <si>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</si>
  <si>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</si>
  <si>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</si>
  <si>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</si>
  <si>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</si>
  <si>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</si>
  <si>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</si>
  <si>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</si>
  <si>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</si>
  <si>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</si>
  <si>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</si>
  <si>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</si>
  <si>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</si>
  <si>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</si>
  <si>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</si>
  <si>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</si>
  <si>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</si>
  <si>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</si>
  <si>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</si>
  <si>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</si>
  <si>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</si>
  <si>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</si>
  <si>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</si>
  <si>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</si>
  <si>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</si>
  <si>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</si>
  <si>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</si>
  <si>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</si>
  <si>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</si>
  <si>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</si>
  <si>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</si>
  <si>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</si>
  <si>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</si>
  <si>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</si>
  <si>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</si>
  <si>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</si>
  <si>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</si>
  <si>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</si>
  <si>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</si>
  <si>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</si>
  <si>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</si>
  <si>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</si>
  <si>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</si>
  <si>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</si>
  <si>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</si>
  <si>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</si>
  <si>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</si>
  <si>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</si>
  <si>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</si>
  <si>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</si>
  <si>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</si>
  <si>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</si>
  <si>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</si>
  <si>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</si>
  <si>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</si>
  <si>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</si>
  <si>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</si>
  <si>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</si>
  <si>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</si>
  <si>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</si>
  <si>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</si>
  <si>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</si>
  <si>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</si>
  <si>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</si>
  <si>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</si>
  <si>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</si>
  <si>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</si>
  <si>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</si>
  <si>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</si>
  <si>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</si>
  <si>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</si>
  <si>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</si>
  <si>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</si>
  <si>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</si>
  <si>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</si>
  <si>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</si>
  <si>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</si>
  <si>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</si>
  <si>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</si>
  <si>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</si>
  <si>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</si>
  <si>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</si>
  <si>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</si>
  <si>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</si>
  <si>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</si>
  <si>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</si>
  <si>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</si>
  <si>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</si>
  <si>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</si>
  <si>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</si>
  <si>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</si>
  <si>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</si>
  <si>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</si>
  <si>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</si>
  <si>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</si>
  <si>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</si>
  <si>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</si>
  <si>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</si>
  <si>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</si>
  <si>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</si>
  <si>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</si>
  <si>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</si>
  <si>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</si>
  <si>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</si>
  <si>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</si>
  <si>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</si>
  <si>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</si>
  <si>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</si>
  <si>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</si>
  <si>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</si>
  <si>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</si>
  <si>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</si>
  <si>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</si>
  <si>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</si>
  <si>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</si>
  <si>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</si>
  <si>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</si>
  <si>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</si>
  <si>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</si>
  <si>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</si>
  <si>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</si>
  <si>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</si>
  <si>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</si>
  <si>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</si>
  <si>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</si>
  <si>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</si>
  <si>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</si>
  <si>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</si>
  <si>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</si>
  <si>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</si>
  <si>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</si>
  <si>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</si>
  <si>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</si>
  <si>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</si>
  <si>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</si>
  <si>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</si>
  <si>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</si>
  <si>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</si>
  <si>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</si>
  <si>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</si>
  <si>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</si>
  <si>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</si>
  <si>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</si>
  <si>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</si>
  <si>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</si>
  <si>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</si>
  <si>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</si>
  <si>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</si>
  <si>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</si>
  <si>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</si>
  <si>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</si>
  <si>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</si>
  <si>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</si>
  <si>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</si>
  <si>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</si>
  <si>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</si>
  <si>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</si>
  <si>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</si>
  <si>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</si>
  <si>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</si>
  <si>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</si>
  <si>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</si>
  <si>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</si>
  <si>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</si>
  <si>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</si>
  <si>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</si>
  <si>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</si>
  <si>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</si>
  <si>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</si>
  <si>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</si>
  <si>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</si>
  <si>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</si>
  <si>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</si>
  <si>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</si>
  <si>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</si>
  <si>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</si>
  <si>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</si>
  <si>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</si>
  <si>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</si>
  <si>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</si>
  <si>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</si>
  <si>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</si>
  <si>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</si>
  <si>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</si>
  <si>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</si>
  <si>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</si>
  <si>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</si>
  <si>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</si>
  <si>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</si>
  <si>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</si>
  <si>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</si>
  <si>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</si>
  <si>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</si>
  <si>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</si>
  <si>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</si>
  <si>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</si>
  <si>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</si>
  <si>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</si>
  <si>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</si>
  <si>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</si>
  <si>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</si>
  <si>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</si>
  <si>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</si>
  <si>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</si>
  <si>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</si>
  <si>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</si>
  <si>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</si>
  <si>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</si>
  <si>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</si>
  <si>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</si>
  <si>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</si>
  <si>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</si>
  <si>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</si>
  <si>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</si>
  <si>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</si>
  <si>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</si>
  <si>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</si>
  <si>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</si>
  <si>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</si>
  <si>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</si>
  <si>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</si>
  <si>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</si>
  <si>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</si>
  <si>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</si>
  <si>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</si>
  <si>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</si>
  <si>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</si>
  <si>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</si>
  <si>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</si>
  <si>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</si>
  <si>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</si>
  <si>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</si>
  <si>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</si>
  <si>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</si>
  <si>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</si>
  <si>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</si>
  <si>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</si>
  <si>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</si>
  <si>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</si>
  <si>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</si>
  <si>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</si>
  <si>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</si>
  <si>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</si>
  <si>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</si>
  <si>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</si>
  <si>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</si>
  <si>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</si>
  <si>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</si>
  <si>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</si>
  <si>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</si>
  <si>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</si>
  <si>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</si>
  <si>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</si>
  <si>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</si>
  <si>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</si>
  <si>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</si>
  <si>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</si>
  <si>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</si>
  <si>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</si>
  <si>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</si>
  <si>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</si>
  <si>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</si>
  <si>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</si>
  <si>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</si>
  <si>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</si>
  <si>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</si>
  <si>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</si>
  <si>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</si>
  <si>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</si>
  <si>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</si>
  <si>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</si>
  <si>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</si>
  <si>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</si>
  <si>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</si>
  <si>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</si>
  <si>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</si>
  <si>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</si>
  <si>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</si>
  <si>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</si>
  <si>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</si>
  <si>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</si>
  <si>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</si>
  <si>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</si>
  <si>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</si>
  <si>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</si>
  <si>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</si>
  <si>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</si>
  <si>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</si>
  <si>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</si>
  <si>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</si>
  <si>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</si>
  <si>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</si>
  <si>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</si>
  <si>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</si>
  <si>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</si>
  <si>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</si>
  <si>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</si>
  <si>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</si>
  <si>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</si>
  <si>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</si>
  <si>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</si>
  <si>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</si>
  <si>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</si>
  <si>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</si>
  <si>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</si>
  <si>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</si>
  <si>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</si>
  <si>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</si>
  <si>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</si>
  <si>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</si>
  <si>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</si>
  <si>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</si>
  <si>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</si>
  <si>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</si>
  <si>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</si>
  <si>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</si>
  <si>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</si>
  <si>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</si>
  <si>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</si>
  <si>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</si>
  <si>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</si>
  <si>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</si>
  <si>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</si>
  <si>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</si>
  <si>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</si>
  <si>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</si>
  <si>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</si>
  <si>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</si>
  <si>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</si>
  <si>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</si>
  <si>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</si>
  <si>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</si>
  <si>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</si>
  <si>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</si>
  <si>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</si>
  <si>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</si>
  <si>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</si>
  <si>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</si>
  <si>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</si>
  <si>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</si>
  <si>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</si>
  <si>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</si>
  <si>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</si>
  <si>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</si>
  <si>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</si>
  <si>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</si>
  <si>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</si>
  <si>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</si>
  <si>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</si>
  <si>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</si>
  <si>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</si>
  <si>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</si>
  <si>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</si>
  <si>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</si>
  <si>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</si>
  <si>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</si>
  <si>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</si>
  <si>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</si>
  <si>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</si>
  <si>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</si>
  <si>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</si>
  <si>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</si>
  <si>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</si>
  <si>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</si>
  <si>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</si>
  <si>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</si>
  <si>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</si>
  <si>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</si>
  <si>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</si>
  <si>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</si>
  <si>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</si>
  <si>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</si>
  <si>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</si>
  <si>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</si>
  <si>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</si>
  <si>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</si>
  <si>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</si>
  <si>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</si>
  <si>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</si>
  <si>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</si>
  <si>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</si>
  <si>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</si>
  <si>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</si>
  <si>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</si>
  <si>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</si>
  <si>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</si>
  <si>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</si>
  <si>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</si>
  <si>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</si>
  <si>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</si>
  <si>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</si>
  <si>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</si>
  <si>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</si>
  <si>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</si>
  <si>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</si>
  <si>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</si>
  <si>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</si>
  <si>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</si>
  <si>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</si>
  <si>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</si>
  <si>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</si>
  <si>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</si>
  <si>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</si>
  <si>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</si>
  <si>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</si>
  <si>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</si>
  <si>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</si>
  <si>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</si>
  <si>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</si>
  <si>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</si>
  <si>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</si>
  <si>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</si>
  <si>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</si>
  <si>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</si>
  <si>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</si>
  <si>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</si>
  <si>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</si>
  <si>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</si>
  <si>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</si>
  <si>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</si>
  <si>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</si>
  <si>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</si>
  <si>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</si>
  <si>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</si>
  <si>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</si>
  <si>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</si>
  <si>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</si>
  <si>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</si>
  <si>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</si>
  <si>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</si>
  <si>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</si>
  <si>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</si>
  <si>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</si>
  <si>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</si>
  <si>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</si>
  <si>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</si>
  <si>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</si>
  <si>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</si>
  <si>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</si>
  <si>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</si>
  <si>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</si>
  <si>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</si>
  <si>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</si>
  <si>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</si>
  <si>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</si>
  <si>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</si>
  <si>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</si>
  <si>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</si>
  <si>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</si>
  <si>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</si>
  <si>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</si>
  <si>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</si>
  <si>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</si>
  <si>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</si>
  <si>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</si>
  <si>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</si>
  <si>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</si>
  <si>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</si>
  <si>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</si>
  <si>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</si>
  <si>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</si>
  <si>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</si>
  <si>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</si>
  <si>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</si>
  <si>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</si>
  <si>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</si>
  <si>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</si>
  <si>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</si>
  <si>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</si>
  <si>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</si>
  <si>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</si>
  <si>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</si>
  <si>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</si>
  <si>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</si>
  <si>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</si>
  <si>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</si>
  <si>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</si>
  <si>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</si>
  <si>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</si>
  <si>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</si>
  <si>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</si>
  <si>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</si>
  <si>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</si>
  <si>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</si>
  <si>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</si>
  <si>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</si>
  <si>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</si>
  <si>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</si>
  <si>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</si>
  <si>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</si>
  <si>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</si>
  <si>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</si>
  <si>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</si>
  <si>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</si>
  <si>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</si>
  <si>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</si>
  <si>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</si>
  <si>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</si>
  <si>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</si>
  <si>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</si>
  <si>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</si>
  <si>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</si>
  <si>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</si>
  <si>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</si>
  <si>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</si>
  <si>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</si>
  <si>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</si>
  <si>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</si>
  <si>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</si>
  <si>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</si>
  <si>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</si>
  <si>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</si>
  <si>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</si>
  <si>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</si>
  <si>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</si>
  <si>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</si>
  <si>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</si>
  <si>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</si>
  <si>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</si>
  <si>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</si>
  <si>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</si>
  <si>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</si>
  <si>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</si>
  <si>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</si>
  <si>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</si>
  <si>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</si>
  <si>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</si>
  <si>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</si>
  <si>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</si>
  <si>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</si>
  <si>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</si>
  <si>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</si>
  <si>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</si>
  <si>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</si>
  <si>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</si>
  <si>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</si>
  <si>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</si>
  <si>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</si>
  <si>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</si>
  <si>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</si>
  <si>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</si>
  <si>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</si>
  <si>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</si>
  <si>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</si>
  <si>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</si>
  <si>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</si>
  <si>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</si>
  <si>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</si>
  <si>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</si>
  <si>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</si>
  <si>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</si>
  <si>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</si>
  <si>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</si>
  <si>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</si>
  <si>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</si>
  <si>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</si>
  <si>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</si>
  <si>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</si>
  <si>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</si>
  <si>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</si>
  <si>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</si>
  <si>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</si>
  <si>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</si>
  <si>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</si>
  <si>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</si>
  <si>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</si>
  <si>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</si>
  <si>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</si>
  <si>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</si>
  <si>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</si>
  <si>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</si>
  <si>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</si>
  <si>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</si>
  <si>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</si>
  <si>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</si>
  <si>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</si>
  <si>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</si>
  <si>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</si>
  <si>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</si>
  <si>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</si>
  <si>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</si>
  <si>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</si>
  <si>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</si>
  <si>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</si>
  <si>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</si>
  <si>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</si>
  <si>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</si>
  <si>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</si>
  <si>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</si>
  <si>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</si>
  <si>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</si>
  <si>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</si>
  <si>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</si>
  <si>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</si>
  <si>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</si>
  <si>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</si>
  <si>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</si>
  <si>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</si>
  <si>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</si>
  <si>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</si>
  <si>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</si>
  <si>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</si>
  <si>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</si>
  <si>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</si>
  <si>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</si>
  <si>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</si>
  <si>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</si>
  <si>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</si>
  <si>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</si>
  <si>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</si>
  <si>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</si>
  <si>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</si>
  <si>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</si>
  <si>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</si>
  <si>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</si>
  <si>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</si>
  <si>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</si>
  <si>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</si>
  <si>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</si>
  <si>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</si>
  <si>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</si>
  <si>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</si>
  <si>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</si>
  <si>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</si>
  <si>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</si>
  <si>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</si>
  <si>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</si>
  <si>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</si>
  <si>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</si>
  <si>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</si>
  <si>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</si>
  <si>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</si>
  <si>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</si>
  <si>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</si>
  <si>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</si>
  <si>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</si>
  <si>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</si>
  <si>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</si>
  <si>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</si>
  <si>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</si>
  <si>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</si>
  <si>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</si>
  <si>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</si>
  <si>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</si>
  <si>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</si>
  <si>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</si>
  <si>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</si>
  <si>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</si>
  <si>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</si>
  <si>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</si>
  <si>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</si>
  <si>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</si>
  <si>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</si>
  <si>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</si>
  <si>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</si>
  <si>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</si>
  <si>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</si>
  <si>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</si>
  <si>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</si>
  <si>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</si>
  <si>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</si>
  <si>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</si>
  <si>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</si>
  <si>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</si>
  <si>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</si>
  <si>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</si>
  <si>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</si>
  <si>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</si>
  <si>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</si>
  <si>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</si>
  <si>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</si>
  <si>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</si>
  <si>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</si>
  <si>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</si>
  <si>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</si>
  <si>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</si>
  <si>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</si>
  <si>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</si>
  <si>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</si>
  <si>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</si>
  <si>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</si>
  <si>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</si>
  <si>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</si>
  <si>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</si>
  <si>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</si>
  <si>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</si>
  <si>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</si>
  <si>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</si>
  <si>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</si>
  <si>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</si>
  <si>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</si>
  <si>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</si>
  <si>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</si>
  <si>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</si>
  <si>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</si>
  <si>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</si>
  <si>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</si>
  <si>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</si>
  <si>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</si>
  <si>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</si>
  <si>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</si>
  <si>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</si>
  <si>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</si>
  <si>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</si>
  <si>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</si>
  <si>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</si>
  <si>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</si>
  <si>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</si>
  <si>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</si>
  <si>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</si>
  <si>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</si>
  <si>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</si>
  <si>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</si>
  <si>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</si>
  <si>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</si>
  <si>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</si>
  <si>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</si>
  <si>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</si>
  <si>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</si>
  <si>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</si>
  <si>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</si>
  <si>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</si>
  <si>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</si>
  <si>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</si>
  <si>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</si>
  <si>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</si>
  <si>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</si>
  <si>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</si>
  <si>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</si>
  <si>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</si>
  <si>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</si>
  <si>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</si>
  <si>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</si>
  <si>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</si>
  <si>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</si>
  <si>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</si>
  <si>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</si>
  <si>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</si>
  <si>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</si>
  <si>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</si>
  <si>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</si>
  <si>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</si>
  <si>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</si>
  <si>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</si>
  <si>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</si>
  <si>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</si>
  <si>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</si>
  <si>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</si>
  <si>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</si>
  <si>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</si>
  <si>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</si>
  <si>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</si>
  <si>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</si>
  <si>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</si>
  <si>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</si>
  <si>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</si>
  <si>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</si>
  <si>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</si>
  <si>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</si>
  <si>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</si>
  <si>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</si>
  <si>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</si>
  <si>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</si>
  <si>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</si>
  <si>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</si>
  <si>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</si>
  <si>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</si>
  <si>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</si>
  <si>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</si>
  <si>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</si>
  <si>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</si>
  <si>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</si>
  <si>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</si>
  <si>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</si>
  <si>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</si>
  <si>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</si>
  <si>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</si>
  <si>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</si>
  <si>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</si>
  <si>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</si>
  <si>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</si>
  <si>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</si>
  <si>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</si>
  <si>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</si>
  <si>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</si>
  <si>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</si>
  <si>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</si>
  <si>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</si>
  <si>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</si>
  <si>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</si>
  <si>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</si>
  <si>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</si>
  <si>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</si>
  <si>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</si>
  <si>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</si>
  <si>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</si>
  <si>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</si>
  <si>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</si>
  <si>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</si>
  <si>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</si>
  <si>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</si>
  <si>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</si>
  <si>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</si>
  <si>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</si>
  <si>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</si>
  <si>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</si>
  <si>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</si>
  <si>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</si>
  <si>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</si>
  <si>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</si>
  <si>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</si>
  <si>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</si>
  <si>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</si>
  <si>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</si>
  <si>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</si>
  <si>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</si>
  <si>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</si>
  <si>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</si>
  <si>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</si>
  <si>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</si>
  <si>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</si>
  <si>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</si>
  <si>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</si>
  <si>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</si>
  <si>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</si>
  <si>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</si>
  <si>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</si>
  <si>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</si>
  <si>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</si>
  <si>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</si>
  <si>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</si>
  <si>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</si>
  <si>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</si>
  <si>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</si>
  <si>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</si>
  <si>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</si>
  <si>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</si>
  <si>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</si>
  <si>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</si>
  <si>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</si>
  <si>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</si>
  <si>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</si>
  <si>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</si>
  <si>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</si>
  <si>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</si>
  <si>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</si>
  <si>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</si>
  <si>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</si>
  <si>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</si>
  <si>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</si>
  <si>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</si>
  <si>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</si>
  <si>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</si>
  <si>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</si>
  <si>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</si>
  <si>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</si>
  <si>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</si>
  <si>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</si>
  <si>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</si>
  <si>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</si>
  <si>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</si>
  <si>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</si>
  <si>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</si>
  <si>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</si>
  <si>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</si>
  <si>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</si>
  <si>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</si>
  <si>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</si>
  <si>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</si>
  <si>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</si>
  <si>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</si>
  <si>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</si>
  <si>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</si>
  <si>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</si>
  <si>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</si>
  <si>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</si>
  <si>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</si>
  <si>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</si>
  <si>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</si>
  <si>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</si>
  <si>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</si>
  <si>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</si>
  <si>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</si>
  <si>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</si>
  <si>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</si>
  <si>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</si>
  <si>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</si>
  <si>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</si>
  <si>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</si>
  <si>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</si>
  <si>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</si>
  <si>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</si>
  <si>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</si>
  <si>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</si>
  <si>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</si>
  <si>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</si>
  <si>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</si>
  <si>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</si>
  <si>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</si>
  <si>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</si>
  <si>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</si>
  <si>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</si>
  <si>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</si>
  <si>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</si>
  <si>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</si>
  <si>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</si>
  <si>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</si>
  <si>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</si>
  <si>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</si>
  <si>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</si>
  <si>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</si>
  <si>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</si>
  <si>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</si>
  <si>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</si>
  <si>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</si>
  <si>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</si>
  <si>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</si>
  <si>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</si>
  <si>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</si>
  <si>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</si>
  <si>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</si>
  <si>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</si>
  <si>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</si>
  <si>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</si>
  <si>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</si>
  <si>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</si>
  <si>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</si>
  <si>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</si>
  <si>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</si>
  <si>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</si>
  <si>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</si>
  <si>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</si>
  <si>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</si>
  <si>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</si>
  <si>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</si>
  <si>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</si>
  <si>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</si>
  <si>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</si>
  <si>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</si>
  <si>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</si>
  <si>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</si>
  <si>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</si>
  <si>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</si>
  <si>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</si>
  <si>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</si>
  <si>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</si>
  <si>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</si>
  <si>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</si>
  <si>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</si>
  <si>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</si>
  <si>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</si>
  <si>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</si>
  <si>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</si>
  <si>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</si>
  <si>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</si>
  <si>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</si>
  <si>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</si>
  <si>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</si>
  <si>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</si>
  <si>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</si>
  <si>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</si>
  <si>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</si>
  <si>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</si>
  <si>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</si>
  <si>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</si>
  <si>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</si>
  <si>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</si>
  <si>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</si>
  <si>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</si>
  <si>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</si>
  <si>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</si>
  <si>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</si>
  <si>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</si>
  <si>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</si>
  <si>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</si>
  <si>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</si>
  <si>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</si>
  <si>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</si>
  <si>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</si>
  <si>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</si>
  <si>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</si>
  <si>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</si>
  <si>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</si>
  <si>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</si>
  <si>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</si>
  <si>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</si>
  <si>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</si>
  <si>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</si>
  <si>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</si>
  <si>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</si>
  <si>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</si>
  <si>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</si>
  <si>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</si>
  <si>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</si>
  <si>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</si>
  <si>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</si>
  <si>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</si>
  <si>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</si>
  <si>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</si>
  <si>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</si>
  <si>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</si>
  <si>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</si>
  <si>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</si>
  <si>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</si>
  <si>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</si>
  <si>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</si>
  <si>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</si>
  <si>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</si>
  <si>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</si>
  <si>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</si>
  <si>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</si>
  <si>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</si>
  <si>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</si>
  <si>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</si>
  <si>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</si>
  <si>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</si>
  <si>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</si>
  <si>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</si>
  <si>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</si>
  <si>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</si>
  <si>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</si>
  <si>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</si>
  <si>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</si>
  <si>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</si>
  <si>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</si>
  <si>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</si>
  <si>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</si>
  <si>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</si>
  <si>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</si>
  <si>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</si>
  <si>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</si>
  <si>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</si>
  <si>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</si>
  <si>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</si>
  <si>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</si>
  <si>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</si>
  <si>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</si>
  <si>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</si>
  <si>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</si>
  <si>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</si>
  <si>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</si>
  <si>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</si>
  <si>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</si>
  <si>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</si>
  <si>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</si>
  <si>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</si>
  <si>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</si>
  <si>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</si>
  <si>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</si>
  <si>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</si>
  <si>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</si>
  <si>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</si>
  <si>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</si>
  <si>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</si>
  <si>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</si>
  <si>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</si>
  <si>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</si>
  <si>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</si>
  <si>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</si>
  <si>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</si>
  <si>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</si>
  <si>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</si>
  <si>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</si>
  <si>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</si>
  <si>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</si>
  <si>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</si>
  <si>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</si>
  <si>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</si>
  <si>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</si>
  <si>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</si>
  <si>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</si>
  <si>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</si>
  <si>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</si>
  <si>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</si>
  <si>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</si>
  <si>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</si>
  <si>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</si>
  <si>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</si>
  <si>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</si>
  <si>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</si>
  <si>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</si>
  <si>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</si>
  <si>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</si>
  <si>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</si>
  <si>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</si>
  <si>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</si>
  <si>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</si>
  <si>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</si>
  <si>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</si>
  <si>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</si>
  <si>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</si>
  <si>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</si>
  <si>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</si>
  <si>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</si>
  <si>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</si>
  <si>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</si>
  <si>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</si>
  <si>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</si>
  <si>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</si>
  <si>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</si>
  <si>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</si>
  <si>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</si>
  <si>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</si>
  <si>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</si>
  <si>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</si>
  <si>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</si>
  <si>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</si>
  <si>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</si>
  <si>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</si>
  <si>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</si>
  <si>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</si>
  <si>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</si>
  <si>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</si>
  <si>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</si>
  <si>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</si>
  <si>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</si>
  <si>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</si>
  <si>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</si>
  <si>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</si>
  <si>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</si>
  <si>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</si>
  <si>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</si>
  <si>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</si>
  <si>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</si>
  <si>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</si>
  <si>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</si>
  <si>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</si>
  <si>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</si>
  <si>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</si>
  <si>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</si>
  <si>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</si>
  <si>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</si>
  <si>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</si>
  <si>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</si>
  <si>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</si>
  <si>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</si>
  <si>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</si>
  <si>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</si>
  <si>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</si>
  <si>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</si>
  <si>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</si>
  <si>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</si>
  <si>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</si>
  <si>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</si>
  <si>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</si>
  <si>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</si>
  <si>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</si>
  <si>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</si>
  <si>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</si>
  <si>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</si>
  <si>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</si>
  <si>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</si>
  <si>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</si>
  <si>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</si>
  <si>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</si>
  <si>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</si>
  <si>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</si>
  <si>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</si>
  <si>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</si>
  <si>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</si>
  <si>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</si>
  <si>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</si>
  <si>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</si>
  <si>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</si>
  <si>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</si>
  <si>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</si>
  <si>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</si>
  <si>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</si>
  <si>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</si>
  <si>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</si>
  <si>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</si>
  <si>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</si>
  <si>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</si>
  <si>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</si>
  <si>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</si>
  <si>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</si>
  <si>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</si>
  <si>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</si>
  <si>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</si>
  <si>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</si>
  <si>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</si>
  <si>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</si>
  <si>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</si>
  <si>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</si>
  <si>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</si>
  <si>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</si>
  <si>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</si>
  <si>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</si>
  <si>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</si>
  <si>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</si>
  <si>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</si>
  <si>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</si>
  <si>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</si>
  <si>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</si>
  <si>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</si>
  <si>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</si>
  <si>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</si>
  <si>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</si>
  <si>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</si>
  <si>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</si>
  <si>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</si>
  <si>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</si>
  <si>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</si>
  <si>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</si>
  <si>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</si>
  <si>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</si>
  <si>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</si>
  <si>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</si>
  <si>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</si>
  <si>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</si>
  <si>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</si>
  <si>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</si>
  <si>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</si>
  <si>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</si>
  <si>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</si>
  <si>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</si>
  <si>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</si>
  <si>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</si>
  <si>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</si>
  <si>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</si>
  <si>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</si>
  <si>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</si>
  <si>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</si>
  <si>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</si>
  <si>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</si>
  <si>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</si>
  <si>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</si>
  <si>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</si>
  <si>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</si>
  <si>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</si>
  <si>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</si>
  <si>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</si>
  <si>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</si>
  <si>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</si>
  <si>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</si>
  <si>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</si>
  <si>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</si>
  <si>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</si>
  <si>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</si>
  <si>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</si>
  <si>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</si>
  <si>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</si>
  <si>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</si>
  <si>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</si>
  <si>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</si>
  <si>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</si>
  <si>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</si>
  <si>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</si>
  <si>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</si>
  <si>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</si>
  <si>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</si>
  <si>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</si>
  <si>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</si>
  <si>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</si>
  <si>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</si>
  <si>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</si>
  <si>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</si>
  <si>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</si>
  <si>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</si>
  <si>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</si>
  <si>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</si>
  <si>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</si>
  <si>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</si>
  <si>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</si>
  <si>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</si>
  <si>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</si>
  <si>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</si>
  <si>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</si>
  <si>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</si>
  <si>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</si>
  <si>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</si>
  <si>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</si>
  <si>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</si>
  <si>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</si>
  <si>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</si>
  <si>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</si>
  <si>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</si>
  <si>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</si>
  <si>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</si>
  <si>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</si>
  <si>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</si>
  <si>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</si>
  <si>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</si>
  <si>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</si>
  <si>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</si>
  <si>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</si>
  <si>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</si>
  <si>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</si>
  <si>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</si>
  <si>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</si>
  <si>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</si>
  <si>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</si>
  <si>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</si>
  <si>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</si>
  <si>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</si>
  <si>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</si>
  <si>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</si>
  <si>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</si>
  <si>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</si>
  <si>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</si>
  <si>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</si>
  <si>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</si>
  <si>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</si>
  <si>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</si>
  <si>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</si>
  <si>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</si>
  <si>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</si>
  <si>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</si>
  <si>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</si>
  <si>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</si>
  <si>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</si>
  <si>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</si>
  <si>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</si>
  <si>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</si>
  <si>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</si>
  <si>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</si>
  <si>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</si>
  <si>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</si>
  <si>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</si>
  <si>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</si>
  <si>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</si>
  <si>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</si>
  <si>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</si>
  <si>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</si>
  <si>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</si>
  <si>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</si>
  <si>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</si>
  <si>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</si>
  <si>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</si>
  <si>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</si>
  <si>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</si>
  <si>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</si>
  <si>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</si>
  <si>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</si>
  <si>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</si>
  <si>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</si>
  <si>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</si>
  <si>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</si>
  <si>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</si>
  <si>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</si>
  <si>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</si>
  <si>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</si>
  <si>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</si>
  <si>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</si>
  <si>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</si>
  <si>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</si>
  <si>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</si>
  <si>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</si>
  <si>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</si>
  <si>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</si>
  <si>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</si>
  <si>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</si>
  <si>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</si>
  <si>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</si>
  <si>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</si>
  <si>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</si>
  <si>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</si>
  <si>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</si>
  <si>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</si>
  <si>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</si>
  <si>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</si>
  <si>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</si>
  <si>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</si>
  <si>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</si>
  <si>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</si>
  <si>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</si>
  <si>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</si>
  <si>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</si>
  <si>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</si>
  <si>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</si>
  <si>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</si>
  <si>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</si>
  <si>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</si>
  <si>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</si>
  <si>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</si>
  <si>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</si>
  <si>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</si>
  <si>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</si>
  <si>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</si>
  <si>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</si>
  <si>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</si>
  <si>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</si>
  <si>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</si>
  <si>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</si>
  <si>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</si>
  <si>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</si>
  <si>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</si>
  <si>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</si>
  <si>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</si>
  <si>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</si>
  <si>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</si>
  <si>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</si>
  <si>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</si>
  <si>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</si>
  <si>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</si>
  <si>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</si>
  <si>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</si>
  <si>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</si>
  <si>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</si>
  <si>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</si>
  <si>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</si>
  <si>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</si>
  <si>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</si>
  <si>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</si>
  <si>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</si>
  <si>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</si>
  <si>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</si>
  <si>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</si>
  <si>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</si>
  <si>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</si>
  <si>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</si>
  <si>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</si>
  <si>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</si>
  <si>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</si>
  <si>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</si>
  <si>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</si>
  <si>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</si>
  <si>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</si>
  <si>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</si>
  <si>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</si>
  <si>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</si>
  <si>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</si>
  <si>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</si>
  <si>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</si>
  <si>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</si>
  <si>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</si>
  <si>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</si>
  <si>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</si>
  <si>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</si>
  <si>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</si>
  <si>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</si>
  <si>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</si>
  <si>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</si>
  <si>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</si>
  <si>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</si>
  <si>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</si>
  <si>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</si>
  <si>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</si>
  <si>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</si>
  <si>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</si>
  <si>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</si>
  <si>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</si>
  <si>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</si>
  <si>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</si>
  <si>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</si>
  <si>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</si>
  <si>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</si>
  <si>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</si>
  <si>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</si>
  <si>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</si>
  <si>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</si>
  <si>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</si>
  <si>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</si>
  <si>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</si>
  <si>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</si>
  <si>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</si>
  <si>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</si>
  <si>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</si>
  <si>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</si>
  <si>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</si>
  <si>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</si>
  <si>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</si>
  <si>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</si>
  <si>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</si>
  <si>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</si>
  <si>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</si>
  <si>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</si>
  <si>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</si>
  <si>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</si>
  <si>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</si>
  <si>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</si>
  <si>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</si>
  <si>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</si>
  <si>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</si>
  <si>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</si>
  <si>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</si>
  <si>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</si>
  <si>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</si>
  <si>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</si>
  <si>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</si>
  <si>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</si>
  <si>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</si>
  <si>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</si>
  <si>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</si>
  <si>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</si>
  <si>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</si>
  <si>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</si>
  <si>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</si>
  <si>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</si>
  <si>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</si>
  <si>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</si>
  <si>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</si>
  <si>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</si>
  <si>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</si>
  <si>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</si>
  <si>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</si>
  <si>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</si>
  <si>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</si>
  <si>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</si>
  <si>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</si>
  <si>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</si>
  <si>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</si>
  <si>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</si>
  <si>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</si>
  <si>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</si>
  <si>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</si>
  <si>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</si>
  <si>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</si>
  <si>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</si>
  <si>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</si>
  <si>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</si>
  <si>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</si>
  <si>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</si>
  <si>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</si>
  <si>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</si>
  <si>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</si>
  <si>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</si>
  <si>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</si>
  <si>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</si>
  <si>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</si>
  <si>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</si>
  <si>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</si>
  <si>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</si>
  <si>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</si>
  <si>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</si>
  <si>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</si>
  <si>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</si>
  <si>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</si>
  <si>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</si>
  <si>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</si>
  <si>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</si>
  <si>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</si>
  <si>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</si>
  <si>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</si>
  <si>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</si>
  <si>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</si>
  <si>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</si>
  <si>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</si>
  <si>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</si>
  <si>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</si>
  <si>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</si>
  <si>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</si>
  <si>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</si>
  <si>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</si>
  <si>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</si>
  <si>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</si>
  <si>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</si>
  <si>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</si>
  <si>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</si>
  <si>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</si>
  <si>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</si>
  <si>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</si>
  <si>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</si>
  <si>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</si>
  <si>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</si>
  <si>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</si>
  <si>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</si>
  <si>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</si>
  <si>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</si>
  <si>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</si>
  <si>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</si>
  <si>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</si>
  <si>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</si>
  <si>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</si>
  <si>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</si>
  <si>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</si>
  <si>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</si>
  <si>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</si>
  <si>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</si>
  <si>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</si>
  <si>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</si>
  <si>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</si>
  <si>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</si>
  <si>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</si>
  <si>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</si>
  <si>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</si>
  <si>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</si>
  <si>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</si>
  <si>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</si>
  <si>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</si>
  <si>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</si>
  <si>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</si>
  <si>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</si>
  <si>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</si>
  <si>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</si>
  <si>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</si>
  <si>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</si>
  <si>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</si>
  <si>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</si>
  <si>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</si>
  <si>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</si>
  <si>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</si>
  <si>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</si>
  <si>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</si>
  <si>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</si>
  <si>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</si>
  <si>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</si>
  <si>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</si>
  <si>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</si>
  <si>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</si>
  <si>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</si>
  <si>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</si>
  <si>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</si>
  <si>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</si>
  <si>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</si>
  <si>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</si>
  <si>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</si>
  <si>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</si>
  <si>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</si>
  <si>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</si>
  <si>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</si>
  <si>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</si>
  <si>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</si>
  <si>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</si>
  <si>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</si>
  <si>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</si>
  <si>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</si>
  <si>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</si>
  <si>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</si>
  <si>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</si>
  <si>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</si>
  <si>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</si>
  <si>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</si>
  <si>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</si>
  <si>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</si>
  <si>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</si>
  <si>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</si>
  <si>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</si>
  <si>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</si>
  <si>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</si>
  <si>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</si>
  <si>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</si>
  <si>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</si>
  <si>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</si>
  <si>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</si>
  <si>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</si>
  <si>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</si>
  <si>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</si>
  <si>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</si>
  <si>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</si>
  <si>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</si>
  <si>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</si>
  <si>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</si>
  <si>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</si>
  <si>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</si>
  <si>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</si>
  <si>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</si>
  <si>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</si>
  <si>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</si>
  <si>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</si>
  <si>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</si>
  <si>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</si>
  <si>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</si>
  <si>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</si>
  <si>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</si>
  <si>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</si>
  <si>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</si>
  <si>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</si>
  <si>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</si>
  <si>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</si>
  <si>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</si>
  <si>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</si>
  <si>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</si>
  <si>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</si>
  <si>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</si>
  <si>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</si>
  <si>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</si>
  <si>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</si>
  <si>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</si>
  <si>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</si>
  <si>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</si>
  <si>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</si>
  <si>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</si>
  <si>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</si>
  <si>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</si>
  <si>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</si>
  <si>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</si>
  <si>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</si>
  <si>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</si>
  <si>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</si>
  <si>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</si>
  <si>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</si>
  <si>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</si>
  <si>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</si>
  <si>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</si>
  <si>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</si>
  <si>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</si>
  <si>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</si>
  <si>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</si>
  <si>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</si>
  <si>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</si>
  <si>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</si>
  <si>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</si>
  <si>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</si>
  <si>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</si>
  <si>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</si>
  <si>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</si>
  <si>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</si>
  <si>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</si>
  <si>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</si>
  <si>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</si>
  <si>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</si>
  <si>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</si>
  <si>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</si>
  <si>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</si>
  <si>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</si>
  <si>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</si>
  <si>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</si>
  <si>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</si>
  <si>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</si>
  <si>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</si>
  <si>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</si>
  <si>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</si>
  <si>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</si>
  <si>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</si>
  <si>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</si>
  <si>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</si>
  <si>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</si>
  <si>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</si>
  <si>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</si>
  <si>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</si>
  <si>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</si>
  <si>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</si>
  <si>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</si>
  <si>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</si>
  <si>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</si>
  <si>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</si>
  <si>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</si>
  <si>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</si>
  <si>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</si>
  <si>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</si>
  <si>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</si>
  <si>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</si>
  <si>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</si>
  <si>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</si>
  <si>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</si>
  <si>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</si>
  <si>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</si>
  <si>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</si>
  <si>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</si>
  <si>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</si>
  <si>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</si>
  <si>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</si>
  <si>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</si>
  <si>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</si>
  <si>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</si>
  <si>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</si>
  <si>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</si>
  <si>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</si>
  <si>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</si>
  <si>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</si>
  <si>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</si>
  <si>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</si>
  <si>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</si>
  <si>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</si>
  <si>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</si>
  <si>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</si>
  <si>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</si>
  <si>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</si>
  <si>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</si>
  <si>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</si>
  <si>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</si>
  <si>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</si>
  <si>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</si>
  <si>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</si>
  <si>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</si>
  <si>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</si>
  <si>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</si>
  <si>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</si>
  <si>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</si>
  <si>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</si>
  <si>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</si>
  <si>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</si>
  <si>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</si>
  <si>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</si>
  <si>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</si>
  <si>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</si>
  <si>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</si>
  <si>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</si>
  <si>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</si>
  <si>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</si>
  <si>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</si>
  <si>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</si>
  <si>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</si>
  <si>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</si>
  <si>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</si>
  <si>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</si>
  <si>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</si>
  <si>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</si>
  <si>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</si>
  <si>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</si>
  <si>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</si>
  <si>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</si>
  <si>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</si>
  <si>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</si>
  <si>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</si>
  <si>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</si>
  <si>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</si>
  <si>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</si>
  <si>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</si>
  <si>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</si>
  <si>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</si>
  <si>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</si>
  <si>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</si>
  <si>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</si>
  <si>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</si>
  <si>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</si>
  <si>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</si>
  <si>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</si>
  <si>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</si>
  <si>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</si>
  <si>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</si>
  <si>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</si>
  <si>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</si>
  <si>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</si>
  <si>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</si>
  <si>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</si>
  <si>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</si>
  <si>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</si>
  <si>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</si>
  <si>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</si>
  <si>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</si>
  <si>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</si>
  <si>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</si>
  <si>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</si>
  <si>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</si>
  <si>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</si>
  <si>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</si>
  <si>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</si>
  <si>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</si>
  <si>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</si>
  <si>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</si>
  <si>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</si>
  <si>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</si>
  <si>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</si>
  <si>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</si>
  <si>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</si>
  <si>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</si>
  <si>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</si>
  <si>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</si>
  <si>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</si>
  <si>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</si>
  <si>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</si>
  <si>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</si>
  <si>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</si>
  <si>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</si>
  <si>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</si>
  <si>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</si>
  <si>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</si>
  <si>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</si>
  <si>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</si>
  <si>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</si>
  <si>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</si>
  <si>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</si>
  <si>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</si>
  <si>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</si>
  <si>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</si>
  <si>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</si>
  <si>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</si>
  <si>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</si>
  <si>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</si>
  <si>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</si>
  <si>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</si>
  <si>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</si>
  <si>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</si>
  <si>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</si>
  <si>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</si>
  <si>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</si>
  <si>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</si>
  <si>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</si>
  <si>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</si>
  <si>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</si>
  <si>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</si>
  <si>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</si>
  <si>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</si>
  <si>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</si>
  <si>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</si>
  <si>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</si>
  <si>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</si>
  <si>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</si>
  <si>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</si>
  <si>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</si>
  <si>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</si>
  <si>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</si>
  <si>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</si>
  <si>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</si>
  <si>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</si>
  <si>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</si>
  <si>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</si>
  <si>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</si>
  <si>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</si>
  <si>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</si>
  <si>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</si>
  <si>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</si>
  <si>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</si>
  <si>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</si>
  <si>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</si>
  <si>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</si>
  <si>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</si>
  <si>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</si>
  <si>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</si>
  <si>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</si>
  <si>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</si>
  <si>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</si>
  <si>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</si>
  <si>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</si>
  <si>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</si>
  <si>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</si>
  <si>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</si>
  <si>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</si>
  <si>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</si>
  <si>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</si>
  <si>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</si>
  <si>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</si>
  <si>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</si>
  <si>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</si>
  <si>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</si>
  <si>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</si>
  <si>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</si>
  <si>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</si>
  <si>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</si>
  <si>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</si>
  <si>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</si>
  <si>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</si>
  <si>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</si>
  <si>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</si>
  <si>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</si>
  <si>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</si>
  <si>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</si>
  <si>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</si>
  <si>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</si>
  <si>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</si>
  <si>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</si>
  <si>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</si>
  <si>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</si>
  <si>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</si>
  <si>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</si>
  <si>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</si>
  <si>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</si>
  <si>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</si>
  <si>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</si>
  <si>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</si>
  <si>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</si>
  <si>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</si>
  <si>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</si>
  <si>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</si>
  <si>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</si>
  <si>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</si>
  <si>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</si>
  <si>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</si>
  <si>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</si>
  <si>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</si>
  <si>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</si>
  <si>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</si>
  <si>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</si>
  <si>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</si>
  <si>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</si>
  <si>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</si>
  <si>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</si>
  <si>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</si>
  <si>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</si>
  <si>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</si>
  <si>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</si>
  <si>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</si>
  <si>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</si>
  <si>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</si>
  <si>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</si>
  <si>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</si>
  <si>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</si>
  <si>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</si>
  <si>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</si>
  <si>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</si>
  <si>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</si>
  <si>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</si>
  <si>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</si>
  <si>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</si>
  <si>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</si>
  <si>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</si>
  <si>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</si>
  <si>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</si>
  <si>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</si>
  <si>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</si>
  <si>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</si>
  <si>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</si>
  <si>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</si>
  <si>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</si>
  <si>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</si>
  <si>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</si>
  <si>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</si>
  <si>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</si>
  <si>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</si>
  <si>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</si>
  <si>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</si>
  <si>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</si>
  <si>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</si>
  <si>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</si>
  <si>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</si>
  <si>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</si>
  <si>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</si>
  <si>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</si>
  <si>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</si>
  <si>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</si>
  <si>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</si>
  <si>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</si>
  <si>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</si>
  <si>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</si>
  <si>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</si>
  <si>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</si>
  <si>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</si>
  <si>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</si>
  <si>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</si>
  <si>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</si>
  <si>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</si>
  <si>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</si>
  <si>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</si>
  <si>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</si>
  <si>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</si>
  <si>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</si>
  <si>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</si>
  <si>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</si>
  <si>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</si>
  <si>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</si>
  <si>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</si>
  <si>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</si>
  <si>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</si>
  <si>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</si>
  <si>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</si>
  <si>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</si>
  <si>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</si>
  <si>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</si>
  <si>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</si>
  <si>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</si>
  <si>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</si>
  <si>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</si>
  <si>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</si>
  <si>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</si>
  <si>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</si>
  <si>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</si>
  <si>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</si>
  <si>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</si>
  <si>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</si>
  <si>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</si>
  <si>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</si>
  <si>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</si>
  <si>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</si>
  <si>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</si>
  <si>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</si>
  <si>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</si>
  <si>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</si>
  <si>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</si>
  <si>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</si>
  <si>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</si>
  <si>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</si>
  <si>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</si>
  <si>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</si>
  <si>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</si>
  <si>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</si>
  <si>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</si>
  <si>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</si>
  <si>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</si>
  <si>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</si>
  <si>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</si>
  <si>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</si>
  <si>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</si>
  <si>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</si>
  <si>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</si>
  <si>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</si>
  <si>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</si>
  <si>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</si>
  <si>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</si>
  <si>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</si>
  <si>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</si>
  <si>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</si>
  <si>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</si>
  <si>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</si>
  <si>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</si>
  <si>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</si>
  <si>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</si>
  <si>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</si>
  <si>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</si>
  <si>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</si>
  <si>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</si>
  <si>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</si>
  <si>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</si>
  <si>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</si>
  <si>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</si>
  <si>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</si>
  <si>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</si>
  <si>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</si>
  <si>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</si>
  <si>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</si>
  <si>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</si>
  <si>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</si>
  <si>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</si>
  <si>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</si>
  <si>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</si>
  <si>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</si>
  <si>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</si>
  <si>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</si>
  <si>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</si>
  <si>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</si>
  <si>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</si>
  <si>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</si>
  <si>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</si>
  <si>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</si>
  <si>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</si>
  <si>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</si>
  <si>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</si>
  <si>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</si>
  <si>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</si>
  <si>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</si>
  <si>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</si>
  <si>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</si>
  <si>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</si>
  <si>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</si>
  <si>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</si>
  <si>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</si>
  <si>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</si>
  <si>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</si>
  <si>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</si>
  <si>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</si>
  <si>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</si>
  <si>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</si>
  <si>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</si>
  <si>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</si>
  <si>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</si>
  <si>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</si>
  <si>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</si>
  <si>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</si>
  <si>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</si>
  <si>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</si>
  <si>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</si>
  <si>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</si>
  <si>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</si>
  <si>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</si>
  <si>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</si>
  <si>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</si>
  <si>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</si>
  <si>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</si>
  <si>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</si>
  <si>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</si>
  <si>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</si>
  <si>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</si>
  <si>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</si>
  <si>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</si>
  <si>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</si>
  <si>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</si>
  <si>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</si>
  <si>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</si>
  <si>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</si>
  <si>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</si>
  <si>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</si>
  <si>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</si>
  <si>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</si>
  <si>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</si>
  <si>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</si>
  <si>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</si>
  <si>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</si>
  <si>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</si>
  <si>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</si>
  <si>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</si>
  <si>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</si>
  <si>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</si>
  <si>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</si>
  <si>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</si>
  <si>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</si>
  <si>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</si>
  <si>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</si>
  <si>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</si>
  <si>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</si>
  <si>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</si>
  <si>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</si>
  <si>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</si>
  <si>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</si>
  <si>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</si>
  <si>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</si>
  <si>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</si>
  <si>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</si>
  <si>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</si>
  <si>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</si>
  <si>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</si>
  <si>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</si>
  <si>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</si>
  <si>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</si>
  <si>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</si>
  <si>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</si>
  <si>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</si>
  <si>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</si>
  <si>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</si>
  <si>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</si>
  <si>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</si>
  <si>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</si>
  <si>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</si>
  <si>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</si>
  <si>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</si>
  <si>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</si>
  <si>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</si>
  <si>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</si>
  <si>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</si>
  <si>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</si>
  <si>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</si>
  <si>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</si>
  <si>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</si>
  <si>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</si>
  <si>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</si>
  <si>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</si>
  <si>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</si>
  <si>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</si>
  <si>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</si>
  <si>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</si>
  <si>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</si>
  <si>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</si>
  <si>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</si>
  <si>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</si>
  <si>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</si>
  <si>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</si>
  <si>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</si>
  <si>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</si>
  <si>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</si>
  <si>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</si>
  <si>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</si>
  <si>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</si>
  <si>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</si>
  <si>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</si>
  <si>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</si>
  <si>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</si>
  <si>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</si>
  <si>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</si>
  <si>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</si>
  <si>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</si>
  <si>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</si>
  <si>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</si>
  <si>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</si>
  <si>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</si>
  <si>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</si>
  <si>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</si>
  <si>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</si>
  <si>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</si>
  <si>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</si>
  <si>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</si>
  <si>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</si>
  <si>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</si>
  <si>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</si>
  <si>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</si>
  <si>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</si>
  <si>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</si>
  <si>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</si>
  <si>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</si>
  <si>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</si>
  <si>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</si>
  <si>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</si>
  <si>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</si>
  <si>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</si>
  <si>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</si>
  <si>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</si>
  <si>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</si>
  <si>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</si>
  <si>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</si>
  <si>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</si>
  <si>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</si>
  <si>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</si>
  <si>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</si>
  <si>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</si>
  <si>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</si>
  <si>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</si>
  <si>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</si>
  <si>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</si>
  <si>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</si>
  <si>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</si>
  <si>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</si>
  <si>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</si>
  <si>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</si>
  <si>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</si>
  <si>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</si>
  <si>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</si>
  <si>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</si>
  <si>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</si>
  <si>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</si>
  <si>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</si>
  <si>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</si>
  <si>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</si>
  <si>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</si>
  <si>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</si>
  <si>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</si>
  <si>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</si>
  <si>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</si>
  <si>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</si>
  <si>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</si>
  <si>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</si>
  <si>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</si>
  <si>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</si>
  <si>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</si>
  <si>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</si>
  <si>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</si>
  <si>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</si>
  <si>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</si>
  <si>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</si>
  <si>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</si>
  <si>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</si>
  <si>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</si>
  <si>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</si>
  <si>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</si>
  <si>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</si>
  <si>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</si>
  <si>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</si>
  <si>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</si>
  <si>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</si>
  <si>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</si>
  <si>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</si>
  <si>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</si>
  <si>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</si>
  <si>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</si>
  <si>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</si>
  <si>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</si>
  <si>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</si>
  <si>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</si>
  <si>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</si>
  <si>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</si>
  <si>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</si>
  <si>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</si>
  <si>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</si>
  <si>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</si>
  <si>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</si>
  <si>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</si>
  <si>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</si>
  <si>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</si>
  <si>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</si>
  <si>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</si>
  <si>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</si>
  <si>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</si>
  <si>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</si>
  <si>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</si>
  <si>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</si>
  <si>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</si>
  <si>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</si>
  <si>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</si>
  <si>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</si>
  <si>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</si>
  <si>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</si>
  <si>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</si>
  <si>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</si>
  <si>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</si>
  <si>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</si>
  <si>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</si>
  <si>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</si>
  <si>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</si>
  <si>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</si>
  <si>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</si>
  <si>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</si>
  <si>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</si>
  <si>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</si>
  <si>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</si>
  <si>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</si>
  <si>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</si>
  <si>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</si>
  <si>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</si>
  <si>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</si>
  <si>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</si>
  <si>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</si>
  <si>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</si>
  <si>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</si>
  <si>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</si>
  <si>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</si>
  <si>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</si>
  <si>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</si>
  <si>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</si>
  <si>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</si>
  <si>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</si>
  <si>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</si>
  <si>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</si>
  <si>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</si>
  <si>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</si>
  <si>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</si>
  <si>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</si>
  <si>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</si>
  <si>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</si>
  <si>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</si>
  <si>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</si>
  <si>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</si>
  <si>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</si>
  <si>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</si>
  <si>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</si>
  <si>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</si>
  <si>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</si>
  <si>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</si>
  <si>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</si>
  <si>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</si>
  <si>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</si>
  <si>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</si>
  <si>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</si>
  <si>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</si>
  <si>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</si>
  <si>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</si>
  <si>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</si>
  <si>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</si>
  <si>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</si>
  <si>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</si>
  <si>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</si>
  <si>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</si>
  <si>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</si>
  <si>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</si>
  <si>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</si>
  <si>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</si>
  <si>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</si>
  <si>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</si>
  <si>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</si>
  <si>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</si>
  <si>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</si>
  <si>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</si>
  <si>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</si>
  <si>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</si>
  <si>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</si>
  <si>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</si>
  <si>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</si>
  <si>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</si>
  <si>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</si>
  <si>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</si>
  <si>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</si>
  <si>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</si>
  <si>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</si>
  <si>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</si>
  <si>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</si>
  <si>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</si>
  <si>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</si>
  <si>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</si>
  <si>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</si>
  <si>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</si>
  <si>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</si>
  <si>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</si>
  <si>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</si>
  <si>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</si>
  <si>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</si>
  <si>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</si>
  <si>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</si>
  <si>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</si>
  <si>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</si>
  <si>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</si>
  <si>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</si>
  <si>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</si>
  <si>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</si>
  <si>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</si>
  <si>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</si>
  <si>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</si>
  <si>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</si>
  <si>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</si>
  <si>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</si>
  <si>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</si>
  <si>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</si>
  <si>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</si>
  <si>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</si>
  <si>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</si>
  <si>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</si>
  <si>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</si>
  <si>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</si>
  <si>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</si>
  <si>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</si>
  <si>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</si>
  <si>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</si>
  <si>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</si>
  <si>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</si>
  <si>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</si>
  <si>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</si>
  <si>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</si>
  <si>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</si>
  <si>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</si>
  <si>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</si>
  <si>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</si>
  <si>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</si>
  <si>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</si>
  <si>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</si>
  <si>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</si>
  <si>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</si>
  <si>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</si>
  <si>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</si>
  <si>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</si>
  <si>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</si>
  <si>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</si>
  <si>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</si>
  <si>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</si>
  <si>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</si>
  <si>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</si>
  <si>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</si>
  <si>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</si>
  <si>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</si>
  <si>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</si>
  <si>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</si>
  <si>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</si>
  <si>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</si>
  <si>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</si>
  <si>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</si>
  <si>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</si>
  <si>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</si>
  <si>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</si>
  <si>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</si>
  <si>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</si>
  <si>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</si>
  <si>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</si>
  <si>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</si>
  <si>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</si>
  <si>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</si>
  <si>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</si>
  <si>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</si>
  <si>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</si>
  <si>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</si>
  <si>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</si>
  <si>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</si>
  <si>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</si>
  <si>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</si>
  <si>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</si>
  <si>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</si>
  <si>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</si>
  <si>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</si>
  <si>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</si>
  <si>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</si>
  <si>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</si>
  <si>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</si>
  <si>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</si>
  <si>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</si>
  <si>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</si>
  <si>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</si>
  <si>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</si>
  <si>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</si>
  <si>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</si>
  <si>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</si>
  <si>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</si>
  <si>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</si>
  <si>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</si>
  <si>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</si>
  <si>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</si>
  <si>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</si>
  <si>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</si>
  <si>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</si>
  <si>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</si>
  <si>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</si>
  <si>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</si>
  <si>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</si>
  <si>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</si>
  <si>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</si>
  <si>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</si>
  <si>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</si>
  <si>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</si>
  <si>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</si>
  <si>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</si>
  <si>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</si>
  <si>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</si>
  <si>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</si>
  <si>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</si>
  <si>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</si>
  <si>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</si>
  <si>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</si>
  <si>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</si>
  <si>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</si>
  <si>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</si>
  <si>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</si>
  <si>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</si>
  <si>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</si>
  <si>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</si>
  <si>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</si>
  <si>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</si>
  <si>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</si>
  <si>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</si>
  <si>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</si>
  <si>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</si>
  <si>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</si>
  <si>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</si>
  <si>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</si>
  <si>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</si>
  <si>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</si>
  <si>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</si>
  <si>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</si>
  <si>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</si>
  <si>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</si>
  <si>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</si>
  <si>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</si>
  <si>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</si>
  <si>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</si>
  <si>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</si>
  <si>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</si>
  <si>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</si>
  <si>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</si>
  <si>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</si>
  <si>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</si>
  <si>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</si>
  <si>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</si>
  <si>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</si>
  <si>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</si>
  <si>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</si>
  <si>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</si>
  <si>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</si>
  <si>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</si>
  <si>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</si>
  <si>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</si>
  <si>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</si>
  <si>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</si>
  <si>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</si>
  <si>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</si>
  <si>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</si>
  <si>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</si>
  <si>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</si>
  <si>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</si>
  <si>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</si>
  <si>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</si>
  <si>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</si>
  <si>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</si>
  <si>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</si>
  <si>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</si>
  <si>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</si>
  <si>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</si>
  <si>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</si>
  <si>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</si>
  <si>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</si>
  <si>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</si>
  <si>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</si>
  <si>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</si>
  <si>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</si>
  <si>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</si>
  <si>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</si>
  <si>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</si>
  <si>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</si>
  <si>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</si>
  <si>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</si>
  <si>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</si>
  <si>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</si>
  <si>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</si>
  <si>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</si>
  <si>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</si>
  <si>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</si>
  <si>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</si>
  <si>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</si>
  <si>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</si>
  <si>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</si>
  <si>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</si>
  <si>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</si>
  <si>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</si>
  <si>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</si>
  <si>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</si>
  <si>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</si>
  <si>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</si>
  <si>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</si>
  <si>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</si>
  <si>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</si>
  <si>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</si>
  <si>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</si>
  <si>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</si>
  <si>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</si>
  <si>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</si>
  <si>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</si>
  <si>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</si>
  <si>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</si>
  <si>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</si>
  <si>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</si>
  <si>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</si>
  <si>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</si>
  <si>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</si>
  <si>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</si>
  <si>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</si>
  <si>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</si>
  <si>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</si>
  <si>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</si>
  <si>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</si>
  <si>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</si>
  <si>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</si>
  <si>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</si>
  <si>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</si>
  <si>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</si>
  <si>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</si>
  <si>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</si>
  <si>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</si>
  <si>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</si>
  <si>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</si>
  <si>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</si>
  <si>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</si>
  <si>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</si>
  <si>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</si>
  <si>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</si>
  <si>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</si>
  <si>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</si>
  <si>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</si>
  <si>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</si>
  <si>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</si>
  <si>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</si>
  <si>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</si>
  <si>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</si>
  <si>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</si>
  <si>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</si>
  <si>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</si>
  <si>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</si>
  <si>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</si>
  <si>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</si>
  <si>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</si>
  <si>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</si>
  <si>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</si>
  <si>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</si>
  <si>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</si>
  <si>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</si>
  <si>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</si>
  <si>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</si>
  <si>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</si>
  <si>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</si>
  <si>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</si>
  <si>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</si>
  <si>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</si>
  <si>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</si>
  <si>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</si>
  <si>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</si>
  <si>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</si>
  <si>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</si>
  <si>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</si>
  <si>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</si>
  <si>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</si>
  <si>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</si>
  <si>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</si>
  <si>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</si>
  <si>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</si>
  <si>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</si>
  <si>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</si>
  <si>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</si>
  <si>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</si>
  <si>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</si>
  <si>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</si>
  <si>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</si>
  <si>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</si>
  <si>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</si>
  <si>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</si>
  <si>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</si>
  <si>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</si>
  <si>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</si>
  <si>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</si>
  <si>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</si>
  <si>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</si>
  <si>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</si>
  <si>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</si>
  <si>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</si>
  <si>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</si>
  <si>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</si>
  <si>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</si>
  <si>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</si>
  <si>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</si>
  <si>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</si>
  <si>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</si>
  <si>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</si>
  <si>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</si>
  <si>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</si>
  <si>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</si>
  <si>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</si>
  <si>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</si>
  <si>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</si>
  <si>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</si>
  <si>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</si>
  <si>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</si>
  <si>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</si>
  <si>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</si>
  <si>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</si>
  <si>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</si>
  <si>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</si>
  <si>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</si>
  <si>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</si>
  <si>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</si>
  <si>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</si>
  <si>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</si>
  <si>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</si>
  <si>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</si>
  <si>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</si>
  <si>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</si>
  <si>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</si>
  <si>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</si>
  <si>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</si>
  <si>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</si>
  <si>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</si>
  <si>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</si>
  <si>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</si>
  <si>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</si>
  <si>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</si>
  <si>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</si>
  <si>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</si>
  <si>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</si>
  <si>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</si>
  <si>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</si>
  <si>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</si>
  <si>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</si>
  <si>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</si>
  <si>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</si>
  <si>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</si>
  <si>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</si>
  <si>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</si>
  <si>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</si>
  <si>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</si>
  <si>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</si>
  <si>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</si>
  <si>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</si>
  <si>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</si>
  <si>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</si>
  <si>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</si>
  <si>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</si>
  <si>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</si>
  <si>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</si>
  <si>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</si>
  <si>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</si>
  <si>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</si>
  <si>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</si>
  <si>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</si>
  <si>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</si>
  <si>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</si>
  <si>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</si>
  <si>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</si>
  <si>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</si>
  <si>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</si>
  <si>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</si>
  <si>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</si>
  <si>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</si>
  <si>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</si>
  <si>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</si>
  <si>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</si>
  <si>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</si>
  <si>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</si>
  <si>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</si>
  <si>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</si>
  <si>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</si>
  <si>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</si>
  <si>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</si>
  <si>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</si>
  <si>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</si>
  <si>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</si>
  <si>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</si>
  <si>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</si>
  <si>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</si>
  <si>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</si>
  <si>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</si>
  <si>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</si>
  <si>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</si>
  <si>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</si>
  <si>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</si>
  <si>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</si>
  <si>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</si>
  <si>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</si>
  <si>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</si>
  <si>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</si>
  <si>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</si>
  <si>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</si>
  <si>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</si>
  <si>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</si>
  <si>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</si>
  <si>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</si>
  <si>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</si>
  <si>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</si>
  <si>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</si>
  <si>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</si>
  <si>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</si>
  <si>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</si>
  <si>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</si>
  <si>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</si>
  <si>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</si>
  <si>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</si>
  <si>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</si>
  <si>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</si>
  <si>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</si>
  <si>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</si>
  <si>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</si>
  <si>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</si>
  <si>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</si>
  <si>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</si>
  <si>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</si>
  <si>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</si>
  <si>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</si>
  <si>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</si>
  <si>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</si>
  <si>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</si>
  <si>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</si>
  <si>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</si>
  <si>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</si>
  <si>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</si>
  <si>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</si>
  <si>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</si>
  <si>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</si>
  <si>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</si>
  <si>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</si>
  <si>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</si>
  <si>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</si>
  <si>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</si>
  <si>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</si>
  <si>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</si>
  <si>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</si>
  <si>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</si>
  <si>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</si>
  <si>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</si>
  <si>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</si>
  <si>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</si>
  <si>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</si>
  <si>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</si>
  <si>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</si>
  <si>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</si>
  <si>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</si>
  <si>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</si>
  <si>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</si>
  <si>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</si>
  <si>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</si>
  <si>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</si>
  <si>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</si>
  <si>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</si>
  <si>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</si>
  <si>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</si>
  <si>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</si>
  <si>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</si>
  <si>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</si>
  <si>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</si>
  <si>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</si>
  <si>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</si>
  <si>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</si>
  <si>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</si>
  <si>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</si>
  <si>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</si>
  <si>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</si>
  <si>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</si>
  <si>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</si>
  <si>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</si>
  <si>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</si>
  <si>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</si>
  <si>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</si>
  <si>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</si>
  <si>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</si>
  <si>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</si>
  <si>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</si>
  <si>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</si>
  <si>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</si>
  <si>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</si>
  <si>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</si>
  <si>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</si>
  <si>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</si>
  <si>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</si>
  <si>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</si>
  <si>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</si>
  <si>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</si>
  <si>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</si>
  <si>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</si>
  <si>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</si>
  <si>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</si>
  <si>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</si>
  <si>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</si>
  <si>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</si>
  <si>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</si>
  <si>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</si>
  <si>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</si>
  <si>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</si>
  <si>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</si>
  <si>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</si>
  <si>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</si>
  <si>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</si>
  <si>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</si>
  <si>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</si>
  <si>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</si>
  <si>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</si>
  <si>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</si>
  <si>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</si>
  <si>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</si>
  <si>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</si>
  <si>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</si>
  <si>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</si>
  <si>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</si>
  <si>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</si>
  <si>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</si>
  <si>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</si>
  <si>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</si>
  <si>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</si>
  <si>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</si>
  <si>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</si>
  <si>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</si>
  <si>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</si>
  <si>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</si>
  <si>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</si>
  <si>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</si>
  <si>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</si>
  <si>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</si>
  <si>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</si>
  <si>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</si>
  <si>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</si>
  <si>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</si>
  <si>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</si>
  <si>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</si>
  <si>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</si>
  <si>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</si>
  <si>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</si>
  <si>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</si>
  <si>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</si>
  <si>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</si>
  <si>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</si>
  <si>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</si>
  <si>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</si>
  <si>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</si>
  <si>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</si>
  <si>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</si>
  <si>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</si>
  <si>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</si>
  <si>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</si>
  <si>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</si>
  <si>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</si>
  <si>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</si>
  <si>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</si>
  <si>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</si>
  <si>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</si>
  <si>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</si>
  <si>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</si>
  <si>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</si>
  <si>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</si>
  <si>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</si>
  <si>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</si>
  <si>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</si>
  <si>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</si>
  <si>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</si>
  <si>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</si>
  <si>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</si>
  <si>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</si>
  <si>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</si>
  <si>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</si>
  <si>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</si>
  <si>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</si>
  <si>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</si>
  <si>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</si>
  <si>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</si>
  <si>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</si>
  <si>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</si>
  <si>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</si>
  <si>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</si>
  <si>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</si>
  <si>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</si>
  <si>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</si>
  <si>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</si>
  <si>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</si>
  <si>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</si>
  <si>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</si>
  <si>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</si>
  <si>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</si>
  <si>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</si>
  <si>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</si>
  <si>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</si>
  <si>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</si>
  <si>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</si>
  <si>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</si>
  <si>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</si>
  <si>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</si>
  <si>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</si>
  <si>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</si>
  <si>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</si>
  <si>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</si>
  <si>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</si>
  <si>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</si>
  <si>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</si>
  <si>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</si>
  <si>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</si>
  <si>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</si>
  <si>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</si>
  <si>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</si>
  <si>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</si>
  <si>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</si>
  <si>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</si>
  <si>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</si>
  <si>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</si>
  <si>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</si>
  <si>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</si>
  <si>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</si>
  <si>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</si>
  <si>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</si>
  <si>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</si>
  <si>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</si>
  <si>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</si>
  <si>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</si>
  <si>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</si>
  <si>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</si>
  <si>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</si>
  <si>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</si>
  <si>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</si>
  <si>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</si>
  <si>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</si>
  <si>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</si>
  <si>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</si>
  <si>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</si>
  <si>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</si>
  <si>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</si>
  <si>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</si>
  <si>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</si>
  <si>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</si>
  <si>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</si>
  <si>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</si>
  <si>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</si>
  <si>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</si>
  <si>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</si>
  <si>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</si>
  <si>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</si>
  <si>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</si>
  <si>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</si>
  <si>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</si>
  <si>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</si>
  <si>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</si>
  <si>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</si>
  <si>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</si>
  <si>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</si>
  <si>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</si>
  <si>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</si>
  <si>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</si>
  <si>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</si>
  <si>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</si>
  <si>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</si>
  <si>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</si>
  <si>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</si>
  <si>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</si>
  <si>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</si>
  <si>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</si>
  <si>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</si>
  <si>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</si>
  <si>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</si>
  <si>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</si>
  <si>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</si>
  <si>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</si>
  <si>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</si>
  <si>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</si>
  <si>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</si>
  <si>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</si>
  <si>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</si>
  <si>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</si>
  <si>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</si>
  <si>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</si>
  <si>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</si>
  <si>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</si>
  <si>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</si>
  <si>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</si>
  <si>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</si>
  <si>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</si>
  <si>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</si>
  <si>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</si>
  <si>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</si>
  <si>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</si>
  <si>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</si>
  <si>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</si>
  <si>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</si>
  <si>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</si>
  <si>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</si>
  <si>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</si>
  <si>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</si>
  <si>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</si>
  <si>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</si>
  <si>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</si>
  <si>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</si>
  <si>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</si>
  <si>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</si>
  <si>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</si>
  <si>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</si>
  <si>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</si>
  <si>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</si>
  <si>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</si>
  <si>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</si>
  <si>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</si>
  <si>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</si>
  <si>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</si>
  <si>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</si>
  <si>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</si>
  <si>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</si>
  <si>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</si>
  <si>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</si>
  <si>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</si>
  <si>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</si>
  <si>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</si>
  <si>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</si>
  <si>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</si>
  <si>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</si>
  <si>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</si>
  <si>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</si>
  <si>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</si>
  <si>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</si>
  <si>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</si>
  <si>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</si>
  <si>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</si>
  <si>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</si>
  <si>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</si>
  <si>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</si>
  <si>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</si>
  <si>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</si>
  <si>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</si>
  <si>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</si>
  <si>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</si>
  <si>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</si>
  <si>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</si>
  <si>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</si>
  <si>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</si>
  <si>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</si>
  <si>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</si>
  <si>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</si>
  <si>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</si>
  <si>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</si>
  <si>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</si>
  <si>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</si>
  <si>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</si>
  <si>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</si>
  <si>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</si>
  <si>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</si>
  <si>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</si>
  <si>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</si>
  <si>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</si>
  <si>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</si>
  <si>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</si>
  <si>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</si>
  <si>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</si>
  <si>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</si>
  <si>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</si>
  <si>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</si>
  <si>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</si>
  <si>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</si>
  <si>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</si>
  <si>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</si>
  <si>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</si>
  <si>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</si>
  <si>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</si>
  <si>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</si>
  <si>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</si>
  <si>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</si>
  <si>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</si>
  <si>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</si>
  <si>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</si>
  <si>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</si>
  <si>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</si>
  <si>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</si>
  <si>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</si>
  <si>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</si>
  <si>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</si>
  <si>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</si>
  <si>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</si>
  <si>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</si>
  <si>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</si>
  <si>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</si>
  <si>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</si>
  <si>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</si>
  <si>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</si>
  <si>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</si>
  <si>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</si>
  <si>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</si>
  <si>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</si>
  <si>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</si>
  <si>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</si>
  <si>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</si>
  <si>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</si>
  <si>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</si>
  <si>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</si>
  <si>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</si>
  <si>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</si>
  <si>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</si>
  <si>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</si>
  <si>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</si>
  <si>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</si>
  <si>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</si>
  <si>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</si>
  <si>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</si>
  <si>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</si>
  <si>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</si>
  <si>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</si>
  <si>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</si>
  <si>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</si>
  <si>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</si>
  <si>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</si>
  <si>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</si>
  <si>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</si>
  <si>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</si>
  <si>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</si>
  <si>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</si>
  <si>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</si>
  <si>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</si>
  <si>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</si>
  <si>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</si>
  <si>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</si>
  <si>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</si>
  <si>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</si>
  <si>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</si>
  <si>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</si>
  <si>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</si>
  <si>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</si>
  <si>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</si>
  <si>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</si>
  <si>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</si>
  <si>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</si>
  <si>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</si>
  <si>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</si>
  <si>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</si>
  <si>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</si>
  <si>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</si>
  <si>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</si>
  <si>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</si>
  <si>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</si>
  <si>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</si>
  <si>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</si>
  <si>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</si>
  <si>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</si>
  <si>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</si>
  <si>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</si>
  <si>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</si>
  <si>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</si>
  <si>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</si>
  <si>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</si>
  <si>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</si>
  <si>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</si>
  <si>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</si>
  <si>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</si>
  <si>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</si>
  <si>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</si>
  <si>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</si>
  <si>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</si>
  <si>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</si>
  <si>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</si>
  <si>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</si>
  <si>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</si>
  <si>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</si>
  <si>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</si>
  <si>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</si>
  <si>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</si>
  <si>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</si>
  <si>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</si>
  <si>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</si>
  <si>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</si>
  <si>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</si>
  <si>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</si>
  <si>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</si>
  <si>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</si>
  <si>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</si>
  <si>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</si>
  <si>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</si>
  <si>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</si>
  <si>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</si>
  <si>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</si>
  <si>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</si>
  <si>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</si>
  <si>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</si>
  <si>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</si>
  <si>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</si>
  <si>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</si>
  <si>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</si>
  <si>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</si>
  <si>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</si>
  <si>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</si>
  <si>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</si>
  <si>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</si>
  <si>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</si>
  <si>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</si>
  <si>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</si>
  <si>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</si>
  <si>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</si>
  <si>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</si>
  <si>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</si>
  <si>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</si>
  <si>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</si>
  <si>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</si>
  <si>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</si>
  <si>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</si>
  <si>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</si>
  <si>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</si>
  <si>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</si>
  <si>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</si>
  <si>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</si>
  <si>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</si>
  <si>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</si>
  <si>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</si>
  <si>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</si>
  <si>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</si>
  <si>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</si>
  <si>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</si>
  <si>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</si>
  <si>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</si>
  <si>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</si>
  <si>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</si>
  <si>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</si>
  <si>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</si>
  <si>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</si>
  <si>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</si>
  <si>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</si>
  <si>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</si>
  <si>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</si>
  <si>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</si>
  <si>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</si>
  <si>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</si>
  <si>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</si>
  <si>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</si>
  <si>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</si>
  <si>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</si>
  <si>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</si>
  <si>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</si>
  <si>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</si>
  <si>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</si>
  <si>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</si>
  <si>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</si>
  <si>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</si>
  <si>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</si>
  <si>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</si>
  <si>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</si>
  <si>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</si>
  <si>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</si>
  <si>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</si>
  <si>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</si>
  <si>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</si>
  <si>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</si>
  <si>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</si>
  <si>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</si>
  <si>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</si>
  <si>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</si>
  <si>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</si>
  <si>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</si>
  <si>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</si>
  <si>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</si>
  <si>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</si>
  <si>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</si>
  <si>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</si>
  <si>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</si>
  <si>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</si>
  <si>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</si>
  <si>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</si>
  <si>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</si>
  <si>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</si>
  <si>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</si>
  <si>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</si>
  <si>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</si>
  <si>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</si>
  <si>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</si>
  <si>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</si>
  <si>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</si>
  <si>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</si>
  <si>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</si>
  <si>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</si>
  <si>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</si>
  <si>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</si>
  <si>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</si>
  <si>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</si>
  <si>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</si>
  <si>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</si>
  <si>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</si>
  <si>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</si>
  <si>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</si>
  <si>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</si>
  <si>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</si>
  <si>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</si>
  <si>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</si>
  <si>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</si>
  <si>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</si>
  <si>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</si>
  <si>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</si>
  <si>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</si>
  <si>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</si>
  <si>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</si>
  <si>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</si>
  <si>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</si>
  <si>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</si>
  <si>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</si>
  <si>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</si>
  <si>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</si>
  <si>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</si>
  <si>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</si>
  <si>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</si>
  <si>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</si>
  <si>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</si>
  <si>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</si>
  <si>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</si>
  <si>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</si>
  <si>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</si>
  <si>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</si>
  <si>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</si>
  <si>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</si>
  <si>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</si>
  <si>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</si>
  <si>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</si>
  <si>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</si>
  <si>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</si>
  <si>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</si>
  <si>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</si>
  <si>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</si>
  <si>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</si>
  <si>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</si>
  <si>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</si>
  <si>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</si>
  <si>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</si>
  <si>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</si>
  <si>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</si>
  <si>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</si>
  <si>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</si>
  <si>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</si>
  <si>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</si>
  <si>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</si>
  <si>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</si>
  <si>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</si>
  <si>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</si>
  <si>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</si>
  <si>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</si>
  <si>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</si>
  <si>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</si>
  <si>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</si>
  <si>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</si>
  <si>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</si>
  <si>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</si>
  <si>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</si>
  <si>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</si>
  <si>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</si>
  <si>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</si>
  <si>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</si>
  <si>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</si>
  <si>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</si>
  <si>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</si>
  <si>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</si>
  <si>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</si>
  <si>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</si>
  <si>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</si>
  <si>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</si>
  <si>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</si>
  <si>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</si>
  <si>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</si>
  <si>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</si>
  <si>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</si>
  <si>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</si>
  <si>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</si>
  <si>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</si>
  <si>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</si>
  <si>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</si>
  <si>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</si>
  <si>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</si>
  <si>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</si>
  <si>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</si>
  <si>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</si>
  <si>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</si>
  <si>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</si>
  <si>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</si>
  <si>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</si>
  <si>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</si>
  <si>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</si>
  <si>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</si>
  <si>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</si>
  <si>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</si>
  <si>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</si>
  <si>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</si>
  <si>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</si>
  <si>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</si>
  <si>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</si>
  <si>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</si>
  <si>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</si>
  <si>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</si>
  <si>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</si>
  <si>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</si>
  <si>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</si>
  <si>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</si>
  <si>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</si>
  <si>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</si>
  <si>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</si>
  <si>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</si>
  <si>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</si>
  <si>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</si>
  <si>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</si>
  <si>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</si>
  <si>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</si>
  <si>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</si>
  <si>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</si>
  <si>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</si>
  <si>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</si>
  <si>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</si>
  <si>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</si>
  <si>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</si>
  <si>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</si>
  <si>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</si>
  <si>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</si>
  <si>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</si>
  <si>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</si>
  <si>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</si>
  <si>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</si>
  <si>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</si>
  <si>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</si>
  <si>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</si>
  <si>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</si>
  <si>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</si>
  <si>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</si>
  <si>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</si>
  <si>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</si>
  <si>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</si>
  <si>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</si>
  <si>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</si>
  <si>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</si>
  <si>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</si>
  <si>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</si>
  <si>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</si>
  <si>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</si>
  <si>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</si>
  <si>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</si>
  <si>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</si>
  <si>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</si>
  <si>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</si>
  <si>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</si>
  <si>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</si>
  <si>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</si>
  <si>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</si>
  <si>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</si>
  <si>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</si>
  <si>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</si>
  <si>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</si>
  <si>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</si>
  <si>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</si>
  <si>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</si>
  <si>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</si>
  <si>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</si>
  <si>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</si>
  <si>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</si>
  <si>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</si>
  <si>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</si>
  <si>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</si>
  <si>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</si>
  <si>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</si>
  <si>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</si>
  <si>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</si>
  <si>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</si>
  <si>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</si>
  <si>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</si>
  <si>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</si>
  <si>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</si>
  <si>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</si>
  <si>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</si>
  <si>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</si>
  <si>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</si>
  <si>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</si>
  <si>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</si>
  <si>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</si>
  <si>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</si>
  <si>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</si>
  <si>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</si>
  <si>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</si>
  <si>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</si>
  <si>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</si>
  <si>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</si>
  <si>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</si>
  <si>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</si>
  <si>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</si>
  <si>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</si>
  <si>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</si>
  <si>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</si>
  <si>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</si>
  <si>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</si>
  <si>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</si>
  <si>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</si>
  <si>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</si>
  <si>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</si>
  <si>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</si>
  <si>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</si>
  <si>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</si>
  <si>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</si>
  <si>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</si>
  <si>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</si>
  <si>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</si>
  <si>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</si>
  <si>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</si>
  <si>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</si>
  <si>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</si>
  <si>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</si>
  <si>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</si>
  <si>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</si>
  <si>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</si>
  <si>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</si>
  <si>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</si>
  <si>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</si>
  <si>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</si>
  <si>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</si>
  <si>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</si>
  <si>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</si>
  <si>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</si>
  <si>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</si>
  <si>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</si>
  <si>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</si>
  <si>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</si>
  <si>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</si>
  <si>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</si>
  <si>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</si>
  <si>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</si>
  <si>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</si>
  <si>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</si>
  <si>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</si>
  <si>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</si>
  <si>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</si>
  <si>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</si>
  <si>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</si>
  <si>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</si>
  <si>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</si>
  <si>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</si>
  <si>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</si>
  <si>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</si>
  <si>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</si>
  <si>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</si>
  <si>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</si>
  <si>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</si>
  <si>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</si>
  <si>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</si>
  <si>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</si>
  <si>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</si>
  <si>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</si>
  <si>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</si>
  <si>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</si>
  <si>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</si>
  <si>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</si>
  <si>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</si>
  <si>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</si>
  <si>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</si>
  <si>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</si>
  <si>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</si>
  <si>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</si>
  <si>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</si>
  <si>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</si>
  <si>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</si>
  <si>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</si>
  <si>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</si>
  <si>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</si>
  <si>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</si>
  <si>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</si>
  <si>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</si>
  <si>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</si>
  <si>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</si>
  <si>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</si>
  <si>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</si>
  <si>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</si>
  <si>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</si>
  <si>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</si>
  <si>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</si>
  <si>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</si>
  <si>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</si>
  <si>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</si>
  <si>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</si>
  <si>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</si>
  <si>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</si>
  <si>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</si>
  <si>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</si>
  <si>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</si>
  <si>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</si>
  <si>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</si>
  <si>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</si>
  <si>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</si>
  <si>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</si>
  <si>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</si>
  <si>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</si>
  <si>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</si>
  <si>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</si>
  <si>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</si>
  <si>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</si>
  <si>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</si>
  <si>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</si>
  <si>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</si>
  <si>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</si>
  <si>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</si>
  <si>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</si>
  <si>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</si>
  <si>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</si>
  <si>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</si>
  <si>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</si>
  <si>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</si>
  <si>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</si>
  <si>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</si>
  <si>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</si>
  <si>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</si>
  <si>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</si>
  <si>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</si>
  <si>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</si>
  <si>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</si>
  <si>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</si>
  <si>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</si>
  <si>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</si>
  <si>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</si>
  <si>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</si>
  <si>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</si>
  <si>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</si>
  <si>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</si>
  <si>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</si>
  <si>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</si>
  <si>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</si>
  <si>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</si>
  <si>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</si>
  <si>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</si>
  <si>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</si>
  <si>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</si>
  <si>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</si>
  <si>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</si>
  <si>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</si>
  <si>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</si>
  <si>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</si>
  <si>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</si>
  <si>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</si>
  <si>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</si>
  <si>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</si>
  <si>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</si>
  <si>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</si>
  <si>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</si>
  <si>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</si>
  <si>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</si>
  <si>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</si>
  <si>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</si>
  <si>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</si>
  <si>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</si>
  <si>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</si>
  <si>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</si>
  <si>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</si>
  <si>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</si>
  <si>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</si>
  <si>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</si>
  <si>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</si>
  <si>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</si>
  <si>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</si>
  <si>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</si>
  <si>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</si>
  <si>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</si>
  <si>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</si>
  <si>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</si>
  <si>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</si>
  <si>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</si>
  <si>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</si>
  <si>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</si>
  <si>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</si>
  <si>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</si>
  <si>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</si>
  <si>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</si>
  <si>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</si>
  <si>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</si>
  <si>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</si>
  <si>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</si>
  <si>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</si>
  <si>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</si>
  <si>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</si>
  <si>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</si>
  <si>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</si>
  <si>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</si>
  <si>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</si>
  <si>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</si>
  <si>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</si>
  <si>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</si>
  <si>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</si>
  <si>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</si>
  <si>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</si>
  <si>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</si>
  <si>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</si>
  <si>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</si>
  <si>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</si>
  <si>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</si>
  <si>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</si>
  <si>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</si>
  <si>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</si>
  <si>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</si>
  <si>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</si>
  <si>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</si>
  <si>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</si>
  <si>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</si>
  <si>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</si>
  <si>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</si>
  <si>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</si>
  <si>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</si>
  <si>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</si>
  <si>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</si>
  <si>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</si>
  <si>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</si>
  <si>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</si>
  <si>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</si>
  <si>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</si>
  <si>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</si>
  <si>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</si>
  <si>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</si>
  <si>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</si>
  <si>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</si>
  <si>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</si>
  <si>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</si>
  <si>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</si>
  <si>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</si>
  <si>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</si>
  <si>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</si>
  <si>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</si>
  <si>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</si>
  <si>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</si>
  <si>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</si>
  <si>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</si>
  <si>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</si>
  <si>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</si>
  <si>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</si>
  <si>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</si>
  <si>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</si>
  <si>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</si>
  <si>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</si>
  <si>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</si>
  <si>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</si>
  <si>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</si>
  <si>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</si>
  <si>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</si>
  <si>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</si>
  <si>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</si>
  <si>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</si>
  <si>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</si>
  <si>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</si>
  <si>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</si>
  <si>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</si>
  <si>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</si>
  <si>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</si>
  <si>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</si>
  <si>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</si>
  <si>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</si>
  <si>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</si>
  <si>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</si>
  <si>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</si>
  <si>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</si>
  <si>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</si>
  <si>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</si>
  <si>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</si>
  <si>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</si>
  <si>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</si>
  <si>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</si>
  <si>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</si>
  <si>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</si>
  <si>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</si>
  <si>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</si>
  <si>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</si>
  <si>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</si>
  <si>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</si>
  <si>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</si>
  <si>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</si>
  <si>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</si>
  <si>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</si>
  <si>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</si>
  <si>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</si>
  <si>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</si>
  <si>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</si>
  <si>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</si>
  <si>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</si>
  <si>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</si>
  <si>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</si>
  <si>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</si>
  <si>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</si>
  <si>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</si>
  <si>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</si>
  <si>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</si>
  <si>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</si>
  <si>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</si>
  <si>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</si>
  <si>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</si>
  <si>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</si>
  <si>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</si>
  <si>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</si>
  <si>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</si>
  <si>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</si>
  <si>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</si>
  <si>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</si>
  <si>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</si>
  <si>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</si>
  <si>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</si>
  <si>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</si>
  <si>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</si>
  <si>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</si>
  <si>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</si>
  <si>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</si>
  <si>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</si>
  <si>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</si>
  <si>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</si>
  <si>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</si>
  <si>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</si>
  <si>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</si>
  <si>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</si>
  <si>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</si>
  <si>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</si>
  <si>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</si>
  <si>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</si>
  <si>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</si>
  <si>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</si>
  <si>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</si>
  <si>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</si>
  <si>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</si>
  <si>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</si>
  <si>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</si>
  <si>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</si>
  <si>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</si>
  <si>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</si>
  <si>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</si>
  <si>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</si>
  <si>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</si>
  <si>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</si>
  <si>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</si>
  <si>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</si>
  <si>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</si>
  <si>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</si>
  <si>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</si>
  <si>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</si>
  <si>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</si>
  <si>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</si>
  <si>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</si>
  <si>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</si>
  <si>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</si>
  <si>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</si>
  <si>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</si>
  <si>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</si>
  <si>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</si>
  <si>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</si>
  <si>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</si>
  <si>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</si>
  <si>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</si>
  <si>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</si>
  <si>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</si>
  <si>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</si>
  <si>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</si>
  <si>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</si>
  <si>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</si>
  <si>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</si>
  <si>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</si>
  <si>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</si>
  <si>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</si>
  <si>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</si>
  <si>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</si>
  <si>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</si>
  <si>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</si>
  <si>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</si>
  <si>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</si>
  <si>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</si>
  <si>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</si>
  <si>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</si>
  <si>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</si>
  <si>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</si>
  <si>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</si>
  <si>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</si>
  <si>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</si>
  <si>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</si>
  <si>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</si>
  <si>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</si>
  <si>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</si>
  <si>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</si>
  <si>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</si>
  <si>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</si>
  <si>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</si>
  <si>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</si>
  <si>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</si>
  <si>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</si>
  <si>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</si>
  <si>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</si>
  <si>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</si>
  <si>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</si>
  <si>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</si>
  <si>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</si>
  <si>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</si>
  <si>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</si>
  <si>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</si>
  <si>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</si>
  <si>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</si>
  <si>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</si>
  <si>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</si>
  <si>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</si>
  <si>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</si>
  <si>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</si>
  <si>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</si>
  <si>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</si>
  <si>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</si>
  <si>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</si>
  <si>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</si>
  <si>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</si>
  <si>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</si>
  <si>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</si>
  <si>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</si>
  <si>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</si>
  <si>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</si>
  <si>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</si>
  <si>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</si>
  <si>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</si>
  <si>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</si>
  <si>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</si>
  <si>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</si>
  <si>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</si>
  <si>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</si>
  <si>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</si>
  <si>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</si>
  <si>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</si>
  <si>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</si>
  <si>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</si>
  <si>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</si>
  <si>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</si>
  <si>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</si>
  <si>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</si>
  <si>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</si>
  <si>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</si>
  <si>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</si>
  <si>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</si>
  <si>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</si>
  <si>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</si>
  <si>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</si>
  <si>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</si>
  <si>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</si>
  <si>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</si>
  <si>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</si>
  <si>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</si>
  <si>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</si>
  <si>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</si>
  <si>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</si>
  <si>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</si>
  <si>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</si>
  <si>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</si>
  <si>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</si>
  <si>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</si>
  <si>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</si>
  <si>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</si>
  <si>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</si>
  <si>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</si>
  <si>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</si>
  <si>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</si>
  <si>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</si>
  <si>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</si>
  <si>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</si>
  <si>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</si>
  <si>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</si>
  <si>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</si>
  <si>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</si>
  <si>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</si>
  <si>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</si>
  <si>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</si>
  <si>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</si>
  <si>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</si>
  <si>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</si>
  <si>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</si>
  <si>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</si>
  <si>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</si>
  <si>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</si>
  <si>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</si>
  <si>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</si>
  <si>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</si>
  <si>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</si>
  <si>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</si>
  <si>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</si>
  <si>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</si>
  <si>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</si>
  <si>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</si>
  <si>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</si>
  <si>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</si>
  <si>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</si>
  <si>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</si>
  <si>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</si>
  <si>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</si>
  <si>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</si>
  <si>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</si>
  <si>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</si>
  <si>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</si>
  <si>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</si>
  <si>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</si>
  <si>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</si>
  <si>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</si>
  <si>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</si>
  <si>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</si>
  <si>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</si>
  <si>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</si>
  <si>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</si>
  <si>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</si>
  <si>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</si>
  <si>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</si>
  <si>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</si>
  <si>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</si>
  <si>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</si>
  <si>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</si>
  <si>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</si>
  <si>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</si>
  <si>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</si>
  <si>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</si>
  <si>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</si>
  <si>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</si>
  <si>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</si>
  <si>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</si>
  <si>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</si>
  <si>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</si>
  <si>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</si>
  <si>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</si>
  <si>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</si>
  <si>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</si>
  <si>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</si>
  <si>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</si>
  <si>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</si>
  <si>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</si>
  <si>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</si>
  <si>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</si>
  <si>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</si>
  <si>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</si>
  <si>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</si>
  <si>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</si>
  <si>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</si>
  <si>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</si>
  <si>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</si>
  <si>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</si>
  <si>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</si>
  <si>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</si>
  <si>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</si>
  <si>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</si>
  <si>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</si>
  <si>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</si>
  <si>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</si>
  <si>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</si>
  <si>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</si>
  <si>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</si>
  <si>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</si>
  <si>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</si>
  <si>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</si>
  <si>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</si>
  <si>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</si>
  <si>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</si>
  <si>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</si>
  <si>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</si>
  <si>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</si>
  <si>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</si>
  <si>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</si>
  <si>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</si>
  <si>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</si>
  <si>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</si>
  <si>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</si>
  <si>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</si>
  <si>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</si>
  <si>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</si>
  <si>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</si>
  <si>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</si>
  <si>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</si>
  <si>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</si>
  <si>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</si>
  <si>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</si>
  <si>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</si>
  <si>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</si>
  <si>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</si>
  <si>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</si>
  <si>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</si>
  <si>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</si>
  <si>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</si>
  <si>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</si>
  <si>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</si>
  <si>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</si>
  <si>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</si>
  <si>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</si>
  <si>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</si>
  <si>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</si>
  <si>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</si>
  <si>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</si>
  <si>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</si>
  <si>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</si>
  <si>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</si>
  <si>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</si>
  <si>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</si>
  <si>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</si>
  <si>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</si>
  <si>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</si>
  <si>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</si>
  <si>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</si>
  <si>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</si>
  <si>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</si>
  <si>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</si>
  <si>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</si>
  <si>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</si>
  <si>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</si>
  <si>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</si>
  <si>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</si>
  <si>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</si>
  <si>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</si>
  <si>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</si>
  <si>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</si>
  <si>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</si>
  <si>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</si>
  <si>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</si>
  <si>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</si>
  <si>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</si>
  <si>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</si>
  <si>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</si>
  <si>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</si>
  <si>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</si>
  <si>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</si>
  <si>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</si>
  <si>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</si>
  <si>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</si>
  <si>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</si>
  <si>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</si>
  <si>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</si>
  <si>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</si>
  <si>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</si>
  <si>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</si>
  <si>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</si>
  <si>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</si>
  <si>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</si>
  <si>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</si>
  <si>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</si>
  <si>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</si>
  <si>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</si>
  <si>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</si>
  <si>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</si>
  <si>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</si>
  <si>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</si>
  <si>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</si>
  <si>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</si>
  <si>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</si>
  <si>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</si>
  <si>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</si>
  <si>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</si>
  <si>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</si>
  <si>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</si>
  <si>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</si>
  <si>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</si>
  <si>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</si>
  <si>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</si>
  <si>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</si>
  <si>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</si>
  <si>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</si>
  <si>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</si>
  <si>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</si>
  <si>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</si>
  <si>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</si>
  <si>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</si>
  <si>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</si>
  <si>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</si>
  <si>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</si>
  <si>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</si>
  <si>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</si>
  <si>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</si>
  <si>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</si>
  <si>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</si>
  <si>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</si>
  <si>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</si>
  <si>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</si>
  <si>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</si>
  <si>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</si>
  <si>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</si>
  <si>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</si>
  <si>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</si>
  <si>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</si>
  <si>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</si>
  <si>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</si>
  <si>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</si>
  <si>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</si>
  <si>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</si>
  <si>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</si>
  <si>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</si>
  <si>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</si>
  <si>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</si>
  <si>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</si>
  <si>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</si>
  <si>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</si>
  <si>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</si>
  <si>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</si>
  <si>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</si>
  <si>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</si>
  <si>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</si>
  <si>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</si>
  <si>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</si>
  <si>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</si>
  <si>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</si>
  <si>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</si>
  <si>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</si>
  <si>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</si>
  <si>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</si>
  <si>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</si>
  <si>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</si>
  <si>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</si>
  <si>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</si>
  <si>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</si>
  <si>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</si>
  <si>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</si>
  <si>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</si>
  <si>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</si>
  <si>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</si>
  <si>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</si>
  <si>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</si>
  <si>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</si>
  <si>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</si>
  <si>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</si>
  <si>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</si>
  <si>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</si>
  <si>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</si>
  <si>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</si>
  <si>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</si>
  <si>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</si>
  <si>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</si>
  <si>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</si>
  <si>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</si>
  <si>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</si>
  <si>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</si>
  <si>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</si>
  <si>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</si>
  <si>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</si>
  <si>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</si>
  <si>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</si>
  <si>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</si>
  <si>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</si>
  <si>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</si>
  <si>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</si>
  <si>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</si>
  <si>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</si>
  <si>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</si>
  <si>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</si>
  <si>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</si>
  <si>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</si>
  <si>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</si>
  <si>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</si>
  <si>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</si>
  <si>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</si>
  <si>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</si>
  <si>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</si>
  <si>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</si>
  <si>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</si>
  <si>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</si>
  <si>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</si>
  <si>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</si>
  <si>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</si>
  <si>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</si>
  <si>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</si>
  <si>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</si>
  <si>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</si>
  <si>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</si>
  <si>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</si>
  <si>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</si>
  <si>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</si>
  <si>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</si>
  <si>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</si>
  <si>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</si>
  <si>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</si>
  <si>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</si>
  <si>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</si>
  <si>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</si>
  <si>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</si>
  <si>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</si>
  <si>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</si>
  <si>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</si>
  <si>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</si>
  <si>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</si>
  <si>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</si>
  <si>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</si>
  <si>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</si>
  <si>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</si>
  <si>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</si>
  <si>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</si>
  <si>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</si>
  <si>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</si>
  <si>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</si>
  <si>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</si>
  <si>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</si>
  <si>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</si>
  <si>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</si>
  <si>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</si>
  <si>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</si>
  <si>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</si>
  <si>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</si>
  <si>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</si>
  <si>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</si>
  <si>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</si>
  <si>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</si>
  <si>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</si>
  <si>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</si>
  <si>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</si>
  <si>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</si>
  <si>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</si>
  <si>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</si>
  <si>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</si>
  <si>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</si>
  <si>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</si>
  <si>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</si>
  <si>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</si>
  <si>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</si>
  <si>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</si>
  <si>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</si>
  <si>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</si>
  <si>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</si>
  <si>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</si>
  <si>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</si>
  <si>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</si>
  <si>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</si>
  <si>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</si>
  <si>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</si>
  <si>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</si>
  <si>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</si>
  <si>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</si>
  <si>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</si>
  <si>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</si>
  <si>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</si>
  <si>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</si>
  <si>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</si>
  <si>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</si>
  <si>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</si>
  <si>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</si>
  <si>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</si>
  <si>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</si>
  <si>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</si>
  <si>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</si>
  <si>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</si>
  <si>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</si>
  <si>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</si>
  <si>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</si>
  <si>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</si>
  <si>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</si>
  <si>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</si>
  <si>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</si>
  <si>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</si>
  <si>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</si>
  <si>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</si>
  <si>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</si>
  <si>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</si>
  <si>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</si>
  <si>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</si>
  <si>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</si>
  <si>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</si>
  <si>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</si>
  <si>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</si>
  <si>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</si>
  <si>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</si>
  <si>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</si>
  <si>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</si>
  <si>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</si>
  <si>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</si>
  <si>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</si>
  <si>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</si>
  <si>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</si>
  <si>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</si>
  <si>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</si>
  <si>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</si>
  <si>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</si>
  <si>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</si>
  <si>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</si>
  <si>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</si>
  <si>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</si>
  <si>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</si>
  <si>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</si>
  <si>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</si>
  <si>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</si>
  <si>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</si>
  <si>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</si>
  <si>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</si>
  <si>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</si>
  <si>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</si>
  <si>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</si>
  <si>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</si>
  <si>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</si>
  <si>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</si>
  <si>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</si>
  <si>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</si>
  <si>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</si>
  <si>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</si>
  <si>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</si>
  <si>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</si>
  <si>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</si>
  <si>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</si>
  <si>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</si>
  <si>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</si>
  <si>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</si>
  <si>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</si>
  <si>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</si>
  <si>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</si>
  <si>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</si>
  <si>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</si>
  <si>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</si>
  <si>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</si>
  <si>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</si>
  <si>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</si>
  <si>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</si>
  <si>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</si>
  <si>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</si>
  <si>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</si>
  <si>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</si>
  <si>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</si>
  <si>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</si>
  <si>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</si>
  <si>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</si>
  <si>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</si>
  <si>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</si>
  <si>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</si>
  <si>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</si>
  <si>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</si>
  <si>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</si>
  <si>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</si>
  <si>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</si>
  <si>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</si>
  <si>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</si>
  <si>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</si>
  <si>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</si>
  <si>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</si>
  <si>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</si>
  <si>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</si>
  <si>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</si>
  <si>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</si>
  <si>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</si>
  <si>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</si>
  <si>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</si>
  <si>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</si>
  <si>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</si>
  <si>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</si>
  <si>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</si>
  <si>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</si>
  <si>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</si>
  <si>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</si>
  <si>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</si>
  <si>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</si>
  <si>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</si>
  <si>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</si>
  <si>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</si>
  <si>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</si>
  <si>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</si>
  <si>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</si>
  <si>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</si>
  <si>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</si>
  <si>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</si>
  <si>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</si>
  <si>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</si>
  <si>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</si>
  <si>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</si>
  <si>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</si>
  <si>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</si>
  <si>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</si>
  <si>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</si>
  <si>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</si>
  <si>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</si>
  <si>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</si>
  <si>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</si>
  <si>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</si>
  <si>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</si>
  <si>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</si>
  <si>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</si>
  <si>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</si>
  <si>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</si>
  <si>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</si>
  <si>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</si>
  <si>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</si>
  <si>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</si>
  <si>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</si>
  <si>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</si>
  <si>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</si>
  <si>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</si>
  <si>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</si>
  <si>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</si>
  <si>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</si>
  <si>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</si>
  <si>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</si>
  <si>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</si>
  <si>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</si>
  <si>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</si>
  <si>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</si>
  <si>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</si>
  <si>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</si>
  <si>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</si>
  <si>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</si>
  <si>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</si>
  <si>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</si>
  <si>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</si>
  <si>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</si>
  <si>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</si>
  <si>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</si>
  <si>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</si>
  <si>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</si>
  <si>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</si>
  <si>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</si>
  <si>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</si>
  <si>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</si>
  <si>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</si>
  <si>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</si>
  <si>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</si>
  <si>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</si>
  <si>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</si>
  <si>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</si>
  <si>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</si>
  <si>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</si>
  <si>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</si>
  <si>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</si>
  <si>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</si>
  <si>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</si>
  <si>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</si>
  <si>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</si>
  <si>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</si>
  <si>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</si>
  <si>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</si>
  <si>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</si>
  <si>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</si>
  <si>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</si>
  <si>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</si>
  <si>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</si>
  <si>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</si>
  <si>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</si>
  <si>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</si>
  <si>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</si>
  <si>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</si>
  <si>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</si>
  <si>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</si>
  <si>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</si>
  <si>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</si>
  <si>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</si>
  <si>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</si>
  <si>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</si>
  <si>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</si>
  <si>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</si>
  <si>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</si>
  <si>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</si>
  <si>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</si>
  <si>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</si>
  <si>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</si>
  <si>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</si>
  <si>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</si>
  <si>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</si>
  <si>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</si>
  <si>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</si>
  <si>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</si>
  <si>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</si>
  <si>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</si>
  <si>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</si>
  <si>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</si>
  <si>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</si>
  <si>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</si>
  <si>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</si>
  <si>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</si>
  <si>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</si>
  <si>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</si>
  <si>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</si>
  <si>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</si>
  <si>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</si>
  <si>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</si>
  <si>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</si>
  <si>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</si>
  <si>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</si>
  <si>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</si>
  <si>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</si>
  <si>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</si>
  <si>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</si>
  <si>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</si>
  <si>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</si>
  <si>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</si>
  <si>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</si>
  <si>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</si>
  <si>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</si>
  <si>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</si>
  <si>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</si>
  <si>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</si>
  <si>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</si>
  <si>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</si>
  <si>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</si>
  <si>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</si>
  <si>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</si>
  <si>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</si>
  <si>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</si>
  <si>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</si>
  <si>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</si>
  <si>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</si>
  <si>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</si>
  <si>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</si>
  <si>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</si>
  <si>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</si>
  <si>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</si>
  <si>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</si>
  <si>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</si>
  <si>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</si>
  <si>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</si>
  <si>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</si>
  <si>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</si>
  <si>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</si>
  <si>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</si>
  <si>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</si>
  <si>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</si>
  <si>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</si>
  <si>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</si>
  <si>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</si>
  <si>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</si>
  <si>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</si>
  <si>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</si>
  <si>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</si>
  <si>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</si>
  <si>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</si>
  <si>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</si>
  <si>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</si>
  <si>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</si>
  <si>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</si>
  <si>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</si>
  <si>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</si>
  <si>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</si>
  <si>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</si>
  <si>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</si>
  <si>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</si>
  <si>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</si>
  <si>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</si>
  <si>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</si>
  <si>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</si>
  <si>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</si>
  <si>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</si>
  <si>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</si>
  <si>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</si>
  <si>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</si>
  <si>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</si>
  <si>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</si>
  <si>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</si>
  <si>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</si>
  <si>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</si>
  <si>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</si>
  <si>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</si>
  <si>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</si>
  <si>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</si>
  <si>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</si>
  <si>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</si>
  <si>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</si>
  <si>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</si>
  <si>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</si>
  <si>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</si>
  <si>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</si>
  <si>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</si>
  <si>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</si>
  <si>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</si>
  <si>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</si>
  <si>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</si>
  <si>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</si>
  <si>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</si>
  <si>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</si>
  <si>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</si>
  <si>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</si>
  <si>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</si>
  <si>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</si>
  <si>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</si>
  <si>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</si>
  <si>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</si>
  <si>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</si>
  <si>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</si>
  <si>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</si>
  <si>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</si>
  <si>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</si>
  <si>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</si>
  <si>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</si>
  <si>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</si>
  <si>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</si>
  <si>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</si>
  <si>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</si>
  <si>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</si>
  <si>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</si>
  <si>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</si>
  <si>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</si>
  <si>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</si>
  <si>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</si>
  <si>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</si>
  <si>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</si>
  <si>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</si>
  <si>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</si>
  <si>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</si>
  <si>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</si>
  <si>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</si>
  <si>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</si>
  <si>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</si>
  <si>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</si>
  <si>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</si>
  <si>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</si>
  <si>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</si>
  <si>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</si>
  <si>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</si>
  <si>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</si>
  <si>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</si>
  <si>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</si>
  <si>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</si>
  <si>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</si>
  <si>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</si>
  <si>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</si>
  <si>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</si>
  <si>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</si>
  <si>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</si>
  <si>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</si>
  <si>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</si>
  <si>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</si>
  <si>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</si>
  <si>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</si>
  <si>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</si>
  <si>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</si>
  <si>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</si>
  <si>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</si>
  <si>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</si>
  <si>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</si>
  <si>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</si>
  <si>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</si>
  <si>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</si>
  <si>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</si>
  <si>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</si>
  <si>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</si>
  <si>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</si>
  <si>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</si>
  <si>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</si>
  <si>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</si>
  <si>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</si>
  <si>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</si>
  <si>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</si>
  <si>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</si>
  <si>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</si>
  <si>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</si>
  <si>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</si>
  <si>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</si>
  <si>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</si>
  <si>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</si>
  <si>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</si>
  <si>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</si>
  <si>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</si>
  <si>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</si>
  <si>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</si>
  <si>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</si>
  <si>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</si>
  <si>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</si>
  <si>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</si>
  <si>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</si>
  <si>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</si>
  <si>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</si>
  <si>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</si>
  <si>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</si>
  <si>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</si>
  <si>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</si>
  <si>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</si>
  <si>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</si>
  <si>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</si>
  <si>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</si>
  <si>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</si>
  <si>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</si>
  <si>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</si>
  <si>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</si>
  <si>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</si>
  <si>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</si>
  <si>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</si>
  <si>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</si>
  <si>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</si>
  <si>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</si>
  <si>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</si>
  <si>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</si>
  <si>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</si>
  <si>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</si>
  <si>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</si>
  <si>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</si>
  <si>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</si>
  <si>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</si>
  <si>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</si>
  <si>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</si>
  <si>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</si>
  <si>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</si>
  <si>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</si>
  <si>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</si>
  <si>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</si>
  <si>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</si>
  <si>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</si>
  <si>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</si>
  <si>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</si>
  <si>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</si>
  <si>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</si>
  <si>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</si>
  <si>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</si>
  <si>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</si>
  <si>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</si>
  <si>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</si>
  <si>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</si>
  <si>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</si>
  <si>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</si>
  <si>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</si>
  <si>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</si>
  <si>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</si>
  <si>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</si>
  <si>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</si>
  <si>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</si>
  <si>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</si>
  <si>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</si>
  <si>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</si>
  <si>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</si>
  <si>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</si>
  <si>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</si>
  <si>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</si>
  <si>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</si>
  <si>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</si>
  <si>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</si>
  <si>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</si>
  <si>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</si>
  <si>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</si>
  <si>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</si>
  <si>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</si>
  <si>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</si>
  <si>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</si>
  <si>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</si>
  <si>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</si>
  <si>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</si>
  <si>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</si>
  <si>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</si>
  <si>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</si>
  <si>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</si>
  <si>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</si>
  <si>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</si>
  <si>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</si>
  <si>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</si>
  <si>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</si>
  <si>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</si>
  <si>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</si>
  <si>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</si>
  <si>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</si>
  <si>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</si>
  <si>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</si>
  <si>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</si>
  <si>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</si>
  <si>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</si>
  <si>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</si>
  <si>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</si>
  <si>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</si>
  <si>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</si>
  <si>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</si>
  <si>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</si>
  <si>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</si>
  <si>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</si>
  <si>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</si>
  <si>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</si>
  <si>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</si>
  <si>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</si>
  <si>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</si>
  <si>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</si>
  <si>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</si>
  <si>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</si>
  <si>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</si>
  <si>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</si>
  <si>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</si>
  <si>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</si>
  <si>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</si>
  <si>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</si>
  <si>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</si>
  <si>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</si>
  <si>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</si>
  <si>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</si>
  <si>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</si>
  <si>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</si>
  <si>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</si>
  <si>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</si>
  <si>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</si>
  <si>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</si>
  <si>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</si>
  <si>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</si>
  <si>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</si>
  <si>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</si>
  <si>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</si>
  <si>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</si>
  <si>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</si>
  <si>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</si>
  <si>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</si>
  <si>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</si>
  <si>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</si>
  <si>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</si>
  <si>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</si>
  <si>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</si>
  <si>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</si>
  <si>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</si>
  <si>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</si>
  <si>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</si>
  <si>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</si>
  <si>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</si>
  <si>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</si>
  <si>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</si>
  <si>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</si>
  <si>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</si>
  <si>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</si>
  <si>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</si>
  <si>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</si>
  <si>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</si>
  <si>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</si>
  <si>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</si>
  <si>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</si>
  <si>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</si>
  <si>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</si>
  <si>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</si>
  <si>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</si>
  <si>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</si>
  <si>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</si>
  <si>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</si>
  <si>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</si>
  <si>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</si>
  <si>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</si>
  <si>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</si>
  <si>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</si>
  <si>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</si>
  <si>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</si>
  <si>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</si>
  <si>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</si>
  <si>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</si>
  <si>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</si>
  <si>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</si>
  <si>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</si>
  <si>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</si>
  <si>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</si>
  <si>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</si>
  <si>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</si>
  <si>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</si>
  <si>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</si>
  <si>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</si>
  <si>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</si>
  <si>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</si>
  <si>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</si>
  <si>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</si>
  <si>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</si>
  <si>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</si>
  <si>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</si>
  <si>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</si>
  <si>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</si>
  <si>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</si>
  <si>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</si>
  <si>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</si>
  <si>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</si>
  <si>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</si>
  <si>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</si>
  <si>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</si>
  <si>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</si>
  <si>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</si>
  <si>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</si>
  <si>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</si>
  <si>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</si>
  <si>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</si>
  <si>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</si>
  <si>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</si>
  <si>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</si>
  <si>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</si>
  <si>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</si>
  <si>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</si>
  <si>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</si>
  <si>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</si>
  <si>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</si>
  <si>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</si>
  <si>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</si>
  <si>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</si>
  <si>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</si>
  <si>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</si>
  <si>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</si>
  <si>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</si>
  <si>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</si>
  <si>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</si>
  <si>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</si>
  <si>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</si>
  <si>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</si>
  <si>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</si>
  <si>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</si>
  <si>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</si>
  <si>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</si>
  <si>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</si>
  <si>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</si>
  <si>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</si>
  <si>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</si>
  <si>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</si>
  <si>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</si>
  <si>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</si>
  <si>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</si>
  <si>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</si>
  <si>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</si>
  <si>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</si>
  <si>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</si>
  <si>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</si>
  <si>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</si>
  <si>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</si>
  <si>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</si>
  <si>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</si>
  <si>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</si>
  <si>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</si>
  <si>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</si>
  <si>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</si>
  <si>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</si>
  <si>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</si>
  <si>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</si>
  <si>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</si>
  <si>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</si>
  <si>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</si>
  <si>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</si>
  <si>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</si>
  <si>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</si>
  <si>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</si>
  <si>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</si>
  <si>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</si>
  <si>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</si>
  <si>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</si>
  <si>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</si>
  <si>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</si>
  <si>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</si>
  <si>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</si>
  <si>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</si>
  <si>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</si>
  <si>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</si>
  <si>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</si>
  <si>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</si>
  <si>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</si>
  <si>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</si>
  <si>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</si>
  <si>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</si>
  <si>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</si>
  <si>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</si>
  <si>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</si>
  <si>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</si>
  <si>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</si>
  <si>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</si>
  <si>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</si>
  <si>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</si>
  <si>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</si>
  <si>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</si>
  <si>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</si>
  <si>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</si>
  <si>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</si>
  <si>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</si>
  <si>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</si>
  <si>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</si>
  <si>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</si>
  <si>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</si>
  <si>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</si>
  <si>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</si>
  <si>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</si>
  <si>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</si>
  <si>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</si>
  <si>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</si>
  <si>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</si>
  <si>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</si>
  <si>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</si>
  <si>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</si>
  <si>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</si>
  <si>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</si>
  <si>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</si>
  <si>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</si>
  <si>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</si>
  <si>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</si>
  <si>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</si>
  <si>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</si>
  <si>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</si>
  <si>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</si>
  <si>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</si>
  <si>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</si>
  <si>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</si>
  <si>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</si>
  <si>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</si>
  <si>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</si>
  <si>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</si>
  <si>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</si>
  <si>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</si>
  <si>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</si>
  <si>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</si>
  <si>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</si>
  <si>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</si>
  <si>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</si>
  <si>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</si>
  <si>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</si>
  <si>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</si>
  <si>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</si>
  <si>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</si>
  <si>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</si>
  <si>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</si>
  <si>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</si>
  <si>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</si>
  <si>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</si>
  <si>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</si>
  <si>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</si>
  <si>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</si>
  <si>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</si>
  <si>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</si>
  <si>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</si>
  <si>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</si>
  <si>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</si>
  <si>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</si>
  <si>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</si>
  <si>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</si>
  <si>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</si>
  <si>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</si>
  <si>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</si>
  <si>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</si>
  <si>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</si>
  <si>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</si>
  <si>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</si>
  <si>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</si>
  <si>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</si>
  <si>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</si>
  <si>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</si>
  <si>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</si>
  <si>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</si>
  <si>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</si>
  <si>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</si>
  <si>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</si>
  <si>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</si>
  <si>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</si>
  <si>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</si>
  <si>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</si>
  <si>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</si>
  <si>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</si>
  <si>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</si>
  <si>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</si>
  <si>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</si>
  <si>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</si>
  <si>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</si>
  <si>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</si>
  <si>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</si>
  <si>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</si>
  <si>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</si>
  <si>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</si>
  <si>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</si>
  <si>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</si>
  <si>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</si>
  <si>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</si>
  <si>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</si>
  <si>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</si>
  <si>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</si>
  <si>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</si>
  <si>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</si>
  <si>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</si>
  <si>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</si>
  <si>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</si>
  <si>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</si>
  <si>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</si>
  <si>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</si>
  <si>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</si>
  <si>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</si>
  <si>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</si>
  <si>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</si>
  <si>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</si>
  <si>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</si>
  <si>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</si>
  <si>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</si>
  <si>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</si>
  <si>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</si>
  <si>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</si>
  <si>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</si>
  <si>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</si>
  <si>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</si>
  <si>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</si>
  <si>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</si>
  <si>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</si>
  <si>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</si>
  <si>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</si>
  <si>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</si>
  <si>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</si>
  <si>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</si>
  <si>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</si>
  <si>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</si>
  <si>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</si>
  <si>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</si>
  <si>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</si>
  <si>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</si>
  <si>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</si>
  <si>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</si>
  <si>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</si>
  <si>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</si>
  <si>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</si>
  <si>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</si>
  <si>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</si>
  <si>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</si>
  <si>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</si>
  <si>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</si>
  <si>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</si>
  <si>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</si>
  <si>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</si>
  <si>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</si>
  <si>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</si>
  <si>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</si>
  <si>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</si>
  <si>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</si>
  <si>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</si>
  <si>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</si>
  <si>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</si>
  <si>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</si>
  <si>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</si>
  <si>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</si>
  <si>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</si>
  <si>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</si>
  <si>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</si>
  <si>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</si>
  <si>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</si>
  <si>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</si>
  <si>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</si>
  <si>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</si>
  <si>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</si>
  <si>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</si>
  <si>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</si>
  <si>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</si>
  <si>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</si>
  <si>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</si>
  <si>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</si>
  <si>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</si>
  <si>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</si>
  <si>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</si>
  <si>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</si>
  <si>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</si>
  <si>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</si>
  <si>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</si>
  <si>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</si>
  <si>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</si>
  <si>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</si>
  <si>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</si>
  <si>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</si>
  <si>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</si>
  <si>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</si>
  <si>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</si>
  <si>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</si>
  <si>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</si>
  <si>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</si>
  <si>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</si>
  <si>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</si>
  <si>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</si>
  <si>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</si>
  <si>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</si>
  <si>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</si>
  <si>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</si>
  <si>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</si>
  <si>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</si>
  <si>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</si>
  <si>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</si>
  <si>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</si>
  <si>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</si>
  <si>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</si>
  <si>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</si>
  <si>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</si>
  <si>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</si>
  <si>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</si>
  <si>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</si>
  <si>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</si>
  <si>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</si>
  <si>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</si>
  <si>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</si>
  <si>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</si>
  <si>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</si>
  <si>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</si>
  <si>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</si>
  <si>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</si>
  <si>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</si>
  <si>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</si>
  <si>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</si>
  <si>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</si>
  <si>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</si>
  <si>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</si>
  <si>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</si>
  <si>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</si>
  <si>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</si>
  <si>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</si>
  <si>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</si>
  <si>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</si>
  <si>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</si>
  <si>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</si>
  <si>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</si>
  <si>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</si>
  <si>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</si>
  <si>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</si>
  <si>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</si>
  <si>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</si>
  <si>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</si>
  <si>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</si>
  <si>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</si>
  <si>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</si>
  <si>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</si>
  <si>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</si>
  <si>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</si>
  <si>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</si>
  <si>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</si>
  <si>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</si>
  <si>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</si>
  <si>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</si>
  <si>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</si>
  <si>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</si>
  <si>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</si>
  <si>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</si>
  <si>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</si>
  <si>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</si>
  <si>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</si>
  <si>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</si>
  <si>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</si>
  <si>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</si>
  <si>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</si>
  <si>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</si>
  <si>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</si>
  <si>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</si>
  <si>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</si>
  <si>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</si>
  <si>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</si>
  <si>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</si>
  <si>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</si>
  <si>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</si>
  <si>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</si>
  <si>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</si>
  <si>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</si>
  <si>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</si>
  <si>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</si>
  <si>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</si>
  <si>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</si>
  <si>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</si>
  <si>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</si>
  <si>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</si>
  <si>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</si>
  <si>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</si>
  <si>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</si>
  <si>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</si>
  <si>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</si>
  <si>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</si>
  <si>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</si>
  <si>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</si>
  <si>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</si>
  <si>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</si>
  <si>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</si>
  <si>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</si>
  <si>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</si>
  <si>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</si>
  <si>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</si>
  <si>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</si>
  <si>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</si>
  <si>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</si>
  <si>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</si>
  <si>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</si>
  <si>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</si>
  <si>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</si>
  <si>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</si>
  <si>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</si>
  <si>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</si>
  <si>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</si>
  <si>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</si>
  <si>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</si>
  <si>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</si>
  <si>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</si>
  <si>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</si>
  <si>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</si>
  <si>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</si>
  <si>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</si>
  <si>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</si>
  <si>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</si>
  <si>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</si>
  <si>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</si>
  <si>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</si>
  <si>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</si>
  <si>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</si>
  <si>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</si>
  <si>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</si>
  <si>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</si>
  <si>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</si>
  <si>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</si>
  <si>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</si>
  <si>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</si>
  <si>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</si>
  <si>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</si>
  <si>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</si>
  <si>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</si>
  <si>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</si>
  <si>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</si>
  <si>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</si>
  <si>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</si>
  <si>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</si>
  <si>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</si>
  <si>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</si>
  <si>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</si>
  <si>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</si>
  <si>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</si>
  <si>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</si>
  <si>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</si>
  <si>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</si>
  <si>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</si>
  <si>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</si>
  <si>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</si>
  <si>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</si>
  <si>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</si>
  <si>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</si>
  <si>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</si>
  <si>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</si>
  <si>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</si>
  <si>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</si>
  <si>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</si>
  <si>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</si>
  <si>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</si>
  <si>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</si>
  <si>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</si>
  <si>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</si>
  <si>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</si>
  <si>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</si>
  <si>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</si>
  <si>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</si>
  <si>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</si>
  <si>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</si>
  <si>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</si>
  <si>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</si>
  <si>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</si>
  <si>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</si>
  <si>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</si>
  <si>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</si>
  <si>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</si>
  <si>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</si>
  <si>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</si>
  <si>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</si>
  <si>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</si>
  <si>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</si>
  <si>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</si>
  <si>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</si>
  <si>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</si>
  <si>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</si>
  <si>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</si>
  <si>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</si>
  <si>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</si>
  <si>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</si>
  <si>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</si>
  <si>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</si>
  <si>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</si>
  <si>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</si>
  <si>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</si>
  <si>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</si>
  <si>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</si>
  <si>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</si>
  <si>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</si>
  <si>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</si>
  <si>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</si>
  <si>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</si>
  <si>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</si>
  <si>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</si>
  <si>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</si>
  <si>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</si>
  <si>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</si>
  <si>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</si>
  <si>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</si>
  <si>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</si>
  <si>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</si>
  <si>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</si>
  <si>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</si>
  <si>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</si>
  <si>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</si>
  <si>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</si>
  <si>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</si>
  <si>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</si>
  <si>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</si>
  <si>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</si>
  <si>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</si>
  <si>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</si>
  <si>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</si>
  <si>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</si>
  <si>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</si>
  <si>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</si>
  <si>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</si>
  <si>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</si>
  <si>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</si>
  <si>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</si>
  <si>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</si>
  <si>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</si>
  <si>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</si>
  <si>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</si>
  <si>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</si>
  <si>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</si>
  <si>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</si>
  <si>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</si>
  <si>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</si>
  <si>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</si>
  <si>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</si>
  <si>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</si>
  <si>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</si>
  <si>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</si>
  <si>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</si>
  <si>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</si>
  <si>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</si>
  <si>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</si>
  <si>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</si>
  <si>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</si>
  <si>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</si>
  <si>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</si>
  <si>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</si>
  <si>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</si>
  <si>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</si>
  <si>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</si>
  <si>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</si>
  <si>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</si>
  <si>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</si>
  <si>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</si>
  <si>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</si>
  <si>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</si>
  <si>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</si>
  <si>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</si>
  <si>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</si>
  <si>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</si>
  <si>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</si>
  <si>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</si>
  <si>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</si>
  <si>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</si>
  <si>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</si>
  <si>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</si>
  <si>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</si>
  <si>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</si>
  <si>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</si>
  <si>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</si>
  <si>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</si>
  <si>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</si>
  <si>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</si>
  <si>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</si>
  <si>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</si>
  <si>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</si>
  <si>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</si>
  <si>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</si>
  <si>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</si>
  <si>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</si>
  <si>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</si>
  <si>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</si>
  <si>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</si>
  <si>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</si>
  <si>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</si>
  <si>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</si>
  <si>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</si>
  <si>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</si>
  <si>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</si>
  <si>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</si>
  <si>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</si>
  <si>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</si>
  <si>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</si>
  <si>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</si>
  <si>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</si>
  <si>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</si>
  <si>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</si>
  <si>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</si>
  <si>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</si>
  <si>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</si>
  <si>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</si>
  <si>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</si>
  <si>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</si>
  <si>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</si>
  <si>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</si>
  <si>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</si>
  <si>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</si>
  <si>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</si>
  <si>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</si>
  <si>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</si>
  <si>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</si>
  <si>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</si>
  <si>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</si>
  <si>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</si>
  <si>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</si>
  <si>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</si>
  <si>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</si>
  <si>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</si>
  <si>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</si>
  <si>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</si>
  <si>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</si>
  <si>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</si>
  <si>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</si>
  <si>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</si>
  <si>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</si>
  <si>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</si>
  <si>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</si>
  <si>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</si>
  <si>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</si>
  <si>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</si>
  <si>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</si>
  <si>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</si>
  <si>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</si>
  <si>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</si>
  <si>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</si>
  <si>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</si>
  <si>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</si>
  <si>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</si>
  <si>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</si>
  <si>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</si>
  <si>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</si>
  <si>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</si>
  <si>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</si>
  <si>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</si>
  <si>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</si>
  <si>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</si>
  <si>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</si>
  <si>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</si>
  <si>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</si>
  <si>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</si>
  <si>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</si>
  <si>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</si>
  <si>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</si>
  <si>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</si>
  <si>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</si>
  <si>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</si>
  <si>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</si>
  <si>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</si>
  <si>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</si>
  <si>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</si>
  <si>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</si>
  <si>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</si>
  <si>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</si>
  <si>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</si>
  <si>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</si>
  <si>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</si>
  <si>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</si>
  <si>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</si>
  <si>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</si>
  <si>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</si>
  <si>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</si>
  <si>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</si>
  <si>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</si>
  <si>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</si>
  <si>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</si>
  <si>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</si>
  <si>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</si>
  <si>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</si>
  <si>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</si>
  <si>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</si>
  <si>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</si>
  <si>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</si>
  <si>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</si>
  <si>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</si>
  <si>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</si>
  <si>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</si>
  <si>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</si>
  <si>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</si>
  <si>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</si>
  <si>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</si>
  <si>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</si>
  <si>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</si>
  <si>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</si>
  <si>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</si>
  <si>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</si>
  <si>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</si>
  <si>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</si>
  <si>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</si>
  <si>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</si>
  <si>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</si>
  <si>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</si>
  <si>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</si>
  <si>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</si>
  <si>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</si>
  <si>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</si>
  <si>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</si>
  <si>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</si>
  <si>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</si>
  <si>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</si>
  <si>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</si>
  <si>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</si>
  <si>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</si>
  <si>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</si>
  <si>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</si>
  <si>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</si>
  <si>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</si>
  <si>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</si>
  <si>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</si>
  <si>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</si>
  <si>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</si>
  <si>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</si>
  <si>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</si>
  <si>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</si>
  <si>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</si>
  <si>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</si>
  <si>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</si>
  <si>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</si>
  <si>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</si>
  <si>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</si>
  <si>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</si>
  <si>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</si>
  <si>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</si>
  <si>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</si>
  <si>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</si>
  <si>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</si>
  <si>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</si>
  <si>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</si>
  <si>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</si>
  <si>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</si>
  <si>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</si>
  <si>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</si>
  <si>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</si>
  <si>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</si>
  <si>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</si>
  <si>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</si>
  <si>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</si>
  <si>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</si>
  <si>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</si>
  <si>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</si>
  <si>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</si>
  <si>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</si>
  <si>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</si>
  <si>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</si>
  <si>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</si>
  <si>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</si>
  <si>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</si>
  <si>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</si>
  <si>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</si>
  <si>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</si>
  <si>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</si>
  <si>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</si>
  <si>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</si>
  <si>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</si>
  <si>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</si>
  <si>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</si>
  <si>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</si>
  <si>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</si>
  <si>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</si>
  <si>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</si>
  <si>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</si>
  <si>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</si>
  <si>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</si>
  <si>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</si>
  <si>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</si>
  <si>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</si>
  <si>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</si>
  <si>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</si>
  <si>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</si>
  <si>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</si>
  <si>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</si>
  <si>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</si>
  <si>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</si>
  <si>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</si>
  <si>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</si>
  <si>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</si>
  <si>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</si>
  <si>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</si>
  <si>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</si>
  <si>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</si>
  <si>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</si>
  <si>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</si>
  <si>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</si>
  <si>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</si>
  <si>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</si>
  <si>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</si>
  <si>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</si>
  <si>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</si>
  <si>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</si>
  <si>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</si>
  <si>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</si>
  <si>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</si>
  <si>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</si>
  <si>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</si>
  <si>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</si>
  <si>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</si>
  <si>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</si>
  <si>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</si>
  <si>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</si>
  <si>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</si>
  <si>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</si>
  <si>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</si>
  <si>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</si>
  <si>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</si>
  <si>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</si>
  <si>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</si>
  <si>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</si>
  <si>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</si>
  <si>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</si>
  <si>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</si>
  <si>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</si>
  <si>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</si>
  <si>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</si>
  <si>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</si>
  <si>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</si>
  <si>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</si>
  <si>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</si>
  <si>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</si>
  <si>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</si>
  <si>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</si>
  <si>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</si>
  <si>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</si>
  <si>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</si>
  <si>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</si>
  <si>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</si>
  <si>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</si>
  <si>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</si>
  <si>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</si>
  <si>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</si>
  <si>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</si>
  <si>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</si>
  <si>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</si>
  <si>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</si>
  <si>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</si>
  <si>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</si>
  <si>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</si>
  <si>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</si>
  <si>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</si>
  <si>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</si>
  <si>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</si>
  <si>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</si>
  <si>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</si>
  <si>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</si>
  <si>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</si>
  <si>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</si>
  <si>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</si>
  <si>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</si>
  <si>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</si>
  <si>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</si>
  <si>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</si>
  <si>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</si>
  <si>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</si>
  <si>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</si>
  <si>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</si>
  <si>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</si>
  <si>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</si>
  <si>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</si>
  <si>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</si>
  <si>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</si>
  <si>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</si>
  <si>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</si>
  <si>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</si>
  <si>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</si>
  <si>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</si>
  <si>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</si>
  <si>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</si>
  <si>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</si>
  <si>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</si>
  <si>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</si>
  <si>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</si>
  <si>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</si>
  <si>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</si>
  <si>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</si>
  <si>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</si>
  <si>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</si>
  <si>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</si>
  <si>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</si>
  <si>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</si>
  <si>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</si>
  <si>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</si>
  <si>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</si>
  <si>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</si>
  <si>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</si>
  <si>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</si>
  <si>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</si>
  <si>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</si>
  <si>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</si>
  <si>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</si>
  <si>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</si>
  <si>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</si>
  <si>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</si>
  <si>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</si>
  <si>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</si>
  <si>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</si>
  <si>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</si>
  <si>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</si>
  <si>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</si>
  <si>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</si>
  <si>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</si>
  <si>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</si>
  <si>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</si>
  <si>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</si>
  <si>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</si>
  <si>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</si>
  <si>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</si>
  <si>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</si>
  <si>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</si>
  <si>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</si>
  <si>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</si>
  <si>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</si>
  <si>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</si>
  <si>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</si>
  <si>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</si>
  <si>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</si>
  <si>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</si>
  <si>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</si>
  <si>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</si>
  <si>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</si>
  <si>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</si>
  <si>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</si>
  <si>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</si>
  <si>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</si>
  <si>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</si>
  <si>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</si>
  <si>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</si>
  <si>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</si>
  <si>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</si>
  <si>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</si>
  <si>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</si>
  <si>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</si>
  <si>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</si>
  <si>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</si>
  <si>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</si>
  <si>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</si>
  <si>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</si>
  <si>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</si>
  <si>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</si>
  <si>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</si>
  <si>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</si>
  <si>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</si>
  <si>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</si>
  <si>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</si>
  <si>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</si>
  <si>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</si>
  <si>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</si>
  <si>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</si>
  <si>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</si>
  <si>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</si>
  <si>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</si>
  <si>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</si>
  <si>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</si>
  <si>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</si>
  <si>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</si>
  <si>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</si>
  <si>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</si>
  <si>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</si>
  <si>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</si>
  <si>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</si>
  <si>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</si>
  <si>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</si>
  <si>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</si>
  <si>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</si>
  <si>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</si>
  <si>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</si>
  <si>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</si>
  <si>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</si>
  <si>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</si>
  <si>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</si>
  <si>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</si>
  <si>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</si>
  <si>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</si>
  <si>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</si>
  <si>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</si>
  <si>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</si>
  <si>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</si>
  <si>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</si>
  <si>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</si>
  <si>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</si>
  <si>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</si>
  <si>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</si>
  <si>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</si>
  <si>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</si>
  <si>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</si>
  <si>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</si>
  <si>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</si>
  <si>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</si>
  <si>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</si>
  <si>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</si>
  <si>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</si>
  <si>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</si>
  <si>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</si>
  <si>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</si>
  <si>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</si>
  <si>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</si>
  <si>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</si>
  <si>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</si>
  <si>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</si>
  <si>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</si>
  <si>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</si>
  <si>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</si>
  <si>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</si>
  <si>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</si>
  <si>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</si>
  <si>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</si>
  <si>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</si>
  <si>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</si>
  <si>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</si>
  <si>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</si>
  <si>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</si>
  <si>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</si>
  <si>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</si>
  <si>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</si>
  <si>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</si>
  <si>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</si>
  <si>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</si>
  <si>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</si>
  <si>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</si>
  <si>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</si>
  <si>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</si>
  <si>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</si>
  <si>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</si>
  <si>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</si>
  <si>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</si>
  <si>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</si>
  <si>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</si>
  <si>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</si>
  <si>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</si>
  <si>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</si>
  <si>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</si>
  <si>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</si>
  <si>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</si>
  <si>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</si>
  <si>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</si>
  <si>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</si>
  <si>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</si>
  <si>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</si>
  <si>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</si>
  <si>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</si>
  <si>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</si>
  <si>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</si>
  <si>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</si>
  <si>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</si>
  <si>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</si>
  <si>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</si>
  <si>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</si>
  <si>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</si>
  <si>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</si>
  <si>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</si>
  <si>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</si>
  <si>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</si>
  <si>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</si>
  <si>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</si>
  <si>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</si>
  <si>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</si>
  <si>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</si>
  <si>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</si>
  <si>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</si>
  <si>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</si>
  <si>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</si>
  <si>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</si>
  <si>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</si>
  <si>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</si>
  <si>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</si>
  <si>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</si>
  <si>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</si>
  <si>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</si>
  <si>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</si>
  <si>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</si>
  <si>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</si>
  <si>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</si>
  <si>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</si>
  <si>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</si>
  <si>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</si>
  <si>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</si>
  <si>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</si>
  <si>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</si>
  <si>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</si>
  <si>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</si>
  <si>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</si>
  <si>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</si>
  <si>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</si>
  <si>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</si>
  <si>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</si>
  <si>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</si>
  <si>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</si>
  <si>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</si>
  <si>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</si>
  <si>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</si>
  <si>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</si>
  <si>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</si>
  <si>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</si>
  <si>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</si>
  <si>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</si>
  <si>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</si>
  <si>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</si>
  <si>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</si>
  <si>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</si>
  <si>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</si>
  <si>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</si>
  <si>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</si>
  <si>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</si>
  <si>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</si>
  <si>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</si>
  <si>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</si>
  <si>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</si>
  <si>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</si>
  <si>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</si>
  <si>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</si>
  <si>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</si>
  <si>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</si>
  <si>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</si>
  <si>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</si>
  <si>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</si>
  <si>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</si>
  <si>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</si>
  <si>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</si>
  <si>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</si>
  <si>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</si>
  <si>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</si>
  <si>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</si>
  <si>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</si>
  <si>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</si>
  <si>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</si>
  <si>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</si>
  <si>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</si>
  <si>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</si>
  <si>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</si>
  <si>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</si>
  <si>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</si>
  <si>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</si>
  <si>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</si>
  <si>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</si>
  <si>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</si>
  <si>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</si>
  <si>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</si>
  <si>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</si>
  <si>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</si>
  <si>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</si>
  <si>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</si>
  <si>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</si>
  <si>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</si>
  <si>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</si>
  <si>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</si>
  <si>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</si>
  <si>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</si>
  <si>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</si>
  <si>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</si>
  <si>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</si>
  <si>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</si>
  <si>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</si>
  <si>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</si>
  <si>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</si>
  <si>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</si>
  <si>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</si>
  <si>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</si>
  <si>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</si>
  <si>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</si>
  <si>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</si>
  <si>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</si>
  <si>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</si>
  <si>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</si>
  <si>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</si>
  <si>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</si>
  <si>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</si>
  <si>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</si>
  <si>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</si>
  <si>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</si>
  <si>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</si>
  <si>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</si>
  <si>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</si>
  <si>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</si>
  <si>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</si>
  <si>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</si>
  <si>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</si>
  <si>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</si>
  <si>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</si>
  <si>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</si>
  <si>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</si>
  <si>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</si>
  <si>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</si>
  <si>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</si>
  <si>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</si>
  <si>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</si>
  <si>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</si>
  <si>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</si>
  <si>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</si>
  <si>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</si>
  <si>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</si>
  <si>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</si>
  <si>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</si>
  <si>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</si>
  <si>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</si>
  <si>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</si>
  <si>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</si>
  <si>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</si>
  <si>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</si>
  <si>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</si>
  <si>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</si>
  <si>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</si>
  <si>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</si>
  <si>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</si>
  <si>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</si>
  <si>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</si>
  <si>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</si>
  <si>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</si>
  <si>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</si>
  <si>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</si>
  <si>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</si>
  <si>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</si>
  <si>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</si>
  <si>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</si>
  <si>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</si>
  <si>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</si>
  <si>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</si>
  <si>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</si>
  <si>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</si>
  <si>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</si>
  <si>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</si>
  <si>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</si>
  <si>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</si>
  <si>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</si>
  <si>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</si>
  <si>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</si>
  <si>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</si>
  <si>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</si>
  <si>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</si>
  <si>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</si>
  <si>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</si>
  <si>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</si>
  <si>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</si>
  <si>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</si>
  <si>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</si>
  <si>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</si>
  <si>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</si>
  <si>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</si>
  <si>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</si>
  <si>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</si>
  <si>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</si>
  <si>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</si>
  <si>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</si>
  <si>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</si>
  <si>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</si>
  <si>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</si>
  <si>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</si>
  <si>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</si>
  <si>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</si>
  <si>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</si>
  <si>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</si>
  <si>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</si>
  <si>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</si>
  <si>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</si>
  <si>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</si>
  <si>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</si>
  <si>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</si>
  <si>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</si>
  <si>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</si>
  <si>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</si>
  <si>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</si>
  <si>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</si>
  <si>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</si>
  <si>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</si>
  <si>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</si>
  <si>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</si>
  <si>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</si>
  <si>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</si>
  <si>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</si>
  <si>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</si>
  <si>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</si>
  <si>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</si>
  <si>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</si>
  <si>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</si>
  <si>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</si>
  <si>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</si>
  <si>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</si>
  <si>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</si>
  <si>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</si>
  <si>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</si>
  <si>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</si>
  <si>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</si>
  <si>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</si>
  <si>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</si>
  <si>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</si>
  <si>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</si>
  <si>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</si>
  <si>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</si>
  <si>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</si>
  <si>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</si>
  <si>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</si>
  <si>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</si>
  <si>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</si>
  <si>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</si>
  <si>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</si>
  <si>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</si>
  <si>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</si>
  <si>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</si>
  <si>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</si>
  <si>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</si>
  <si>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</si>
  <si>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</si>
  <si>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</si>
  <si>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</si>
  <si>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</si>
  <si>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</si>
  <si>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</si>
  <si>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</si>
  <si>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</si>
  <si>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</si>
  <si>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</si>
  <si>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</si>
  <si>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</si>
  <si>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</si>
  <si>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</si>
  <si>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</si>
  <si>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</si>
  <si>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</si>
  <si>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</si>
  <si>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</si>
  <si>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</si>
  <si>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</si>
  <si>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</si>
  <si>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</si>
  <si>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</si>
  <si>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</si>
  <si>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</si>
  <si>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</si>
  <si>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</si>
  <si>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</si>
  <si>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</si>
  <si>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</si>
  <si>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</si>
  <si>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</si>
  <si>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</si>
  <si>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</si>
  <si>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</si>
  <si>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</si>
  <si>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</si>
  <si>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</si>
  <si>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</si>
  <si>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</si>
  <si>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</si>
  <si>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</si>
  <si>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</si>
  <si>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</si>
  <si>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</si>
  <si>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</si>
  <si>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</si>
  <si>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</si>
  <si>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</si>
  <si>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</si>
  <si>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</si>
  <si>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</si>
  <si>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</si>
  <si>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</si>
  <si>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</si>
  <si>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</si>
  <si>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</si>
  <si>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</si>
  <si>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</si>
  <si>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</si>
  <si>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</si>
  <si>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</si>
  <si>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</si>
  <si>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</si>
  <si>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</si>
  <si>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</si>
  <si>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</si>
  <si>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</si>
  <si>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</si>
  <si>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</si>
  <si>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</si>
  <si>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</si>
  <si>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</si>
  <si>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</si>
  <si>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</si>
  <si>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</si>
  <si>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</si>
  <si>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</si>
  <si>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</si>
  <si>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</si>
  <si>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</si>
  <si>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</si>
  <si>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</si>
  <si>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</si>
  <si>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</si>
  <si>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</si>
  <si>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</si>
  <si>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</si>
  <si>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</si>
  <si>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</si>
  <si>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</si>
  <si>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</si>
  <si>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</si>
  <si>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</si>
  <si>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</si>
  <si>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</si>
  <si>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</si>
  <si>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</si>
  <si>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</si>
  <si>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</si>
  <si>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</si>
  <si>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</si>
  <si>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</si>
  <si>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</si>
  <si>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</si>
  <si>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</si>
  <si>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</si>
  <si>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</si>
  <si>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</si>
  <si>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</si>
  <si>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</si>
  <si>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</si>
  <si>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</si>
  <si>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</si>
  <si>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</si>
  <si>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</si>
  <si>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</si>
  <si>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</si>
  <si>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</si>
  <si>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</si>
  <si>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</si>
  <si>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</si>
  <si>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</si>
  <si>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</si>
  <si>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</si>
  <si>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</si>
  <si>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</si>
  <si>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</si>
  <si>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</si>
  <si>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</si>
  <si>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</si>
  <si>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</si>
  <si>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</si>
  <si>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</si>
  <si>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</si>
  <si>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</si>
  <si>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</si>
  <si>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</si>
  <si>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</si>
  <si>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</si>
  <si>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</si>
  <si>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</si>
  <si>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</si>
  <si>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</si>
  <si>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</si>
  <si>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</si>
  <si>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</si>
  <si>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</si>
  <si>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</si>
  <si>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</si>
  <si>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</si>
  <si>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</si>
  <si>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</si>
  <si>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</si>
  <si>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</si>
  <si>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</si>
  <si>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</si>
  <si>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</si>
  <si>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</si>
  <si>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</si>
  <si>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</si>
  <si>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</si>
  <si>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</si>
  <si>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</si>
  <si>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</si>
  <si>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</si>
  <si>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</si>
  <si>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</si>
  <si>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</si>
  <si>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</si>
  <si>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</si>
  <si>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</si>
  <si>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</si>
  <si>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</si>
  <si>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</si>
  <si>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</si>
  <si>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</si>
  <si>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</si>
  <si>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</si>
  <si>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</si>
  <si>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</si>
  <si>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</si>
  <si>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</si>
  <si>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</si>
  <si>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</si>
  <si>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</si>
  <si>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</si>
  <si>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</si>
  <si>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</si>
  <si>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</si>
  <si>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</si>
  <si>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</si>
  <si>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</si>
  <si>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</si>
  <si>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</si>
  <si>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</si>
  <si>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</si>
  <si>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</si>
  <si>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</si>
  <si>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</si>
  <si>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</si>
  <si>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</si>
  <si>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</si>
  <si>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</si>
  <si>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</si>
  <si>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</si>
  <si>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</si>
  <si>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</si>
  <si>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</si>
  <si>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</si>
  <si>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</si>
  <si>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</si>
  <si>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</si>
  <si>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</si>
  <si>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</si>
  <si>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</si>
  <si>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</si>
  <si>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</si>
  <si>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</si>
  <si>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</si>
  <si>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</si>
  <si>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</si>
  <si>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</si>
  <si>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</si>
  <si>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</si>
  <si>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</si>
  <si>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</si>
  <si>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</si>
  <si>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</si>
  <si>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</si>
  <si>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</si>
  <si>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</si>
  <si>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</si>
  <si>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</si>
  <si>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</si>
  <si>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</si>
  <si>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</si>
  <si>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</si>
  <si>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</si>
  <si>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</si>
  <si>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</si>
  <si>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</si>
  <si>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</si>
  <si>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</si>
  <si>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</si>
  <si>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</si>
  <si>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</si>
  <si>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</si>
  <si>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</si>
  <si>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</si>
  <si>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</si>
  <si>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</si>
  <si>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</si>
  <si>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</si>
  <si>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</si>
  <si>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</si>
  <si>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</si>
  <si>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</si>
  <si>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</si>
  <si>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</si>
  <si>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</si>
  <si>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</si>
  <si>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</si>
  <si>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</si>
  <si>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</si>
  <si>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</si>
  <si>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</si>
  <si>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</si>
  <si>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</si>
  <si>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</si>
  <si>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</si>
  <si>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</si>
  <si>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</si>
  <si>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</si>
  <si>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</si>
  <si>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</si>
  <si>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</si>
  <si>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</si>
  <si>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</si>
  <si>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</si>
  <si>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</si>
  <si>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</si>
  <si>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</si>
  <si>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</si>
  <si>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</si>
  <si>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</si>
  <si>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</si>
  <si>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</si>
  <si>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</si>
  <si>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</si>
  <si>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</si>
  <si>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</si>
  <si>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</si>
  <si>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</si>
  <si>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</si>
  <si>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</si>
  <si>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</si>
  <si>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</si>
  <si>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</si>
  <si>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</si>
  <si>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</si>
  <si>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</si>
  <si>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</si>
  <si>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</si>
  <si>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</si>
  <si>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</si>
  <si>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</si>
  <si>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</si>
  <si>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</si>
  <si>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</si>
  <si>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</si>
  <si>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</si>
  <si>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</si>
  <si>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</si>
  <si>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</si>
  <si>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</si>
  <si>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</si>
  <si>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</si>
  <si>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</si>
  <si>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</si>
  <si>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</si>
  <si>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</si>
  <si>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</si>
  <si>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</si>
  <si>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</si>
  <si>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</si>
  <si>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</si>
  <si>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</si>
  <si>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</si>
  <si>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</si>
  <si>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</si>
  <si>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</si>
  <si>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</si>
  <si>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</si>
  <si>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</si>
  <si>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</si>
  <si>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</si>
  <si>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</si>
  <si>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</si>
  <si>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</si>
  <si>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</si>
  <si>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</si>
  <si>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</si>
  <si>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</si>
  <si>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</si>
  <si>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</si>
  <si>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</si>
  <si>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</si>
  <si>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</si>
  <si>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</si>
  <si>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</si>
  <si>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</si>
  <si>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</si>
  <si>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</si>
  <si>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</si>
  <si>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</si>
  <si>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</si>
  <si>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</si>
  <si>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</si>
  <si>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</si>
  <si>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</si>
  <si>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</si>
  <si>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</si>
  <si>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</si>
  <si>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</si>
  <si>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</si>
  <si>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</si>
  <si>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</si>
  <si>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</si>
  <si>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</si>
  <si>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</si>
  <si>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</si>
  <si>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</si>
  <si>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</si>
  <si>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</si>
  <si>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</si>
  <si>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</si>
  <si>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</si>
  <si>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</si>
  <si>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</si>
  <si>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</si>
  <si>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</si>
  <si>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</si>
  <si>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</si>
  <si>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</si>
  <si>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</si>
  <si>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</si>
  <si>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</si>
  <si>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</si>
  <si>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</si>
  <si>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</si>
  <si>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</si>
  <si>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</si>
  <si>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</si>
  <si>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</si>
  <si>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</si>
  <si>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</si>
  <si>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</si>
  <si>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</si>
  <si>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</si>
  <si>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</si>
  <si>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</si>
  <si>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</si>
  <si>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</si>
  <si>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</si>
  <si>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</si>
  <si>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</si>
  <si>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</si>
  <si>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</si>
  <si>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</si>
  <si>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</si>
  <si>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</si>
  <si>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</si>
  <si>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</si>
  <si>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</si>
  <si>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</si>
  <si>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</si>
  <si>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</si>
  <si>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</si>
  <si>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</si>
  <si>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</si>
  <si>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</si>
  <si>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</si>
  <si>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</si>
  <si>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</si>
  <si>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</si>
  <si>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</si>
  <si>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</si>
  <si>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</si>
  <si>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</si>
  <si>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</si>
  <si>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</si>
  <si>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</si>
  <si>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</si>
  <si>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</si>
  <si>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</si>
  <si>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</si>
  <si>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</si>
  <si>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</si>
  <si>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</si>
  <si>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</si>
  <si>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</si>
  <si>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</si>
  <si>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</si>
  <si>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</si>
  <si>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</si>
  <si>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</si>
  <si>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</si>
  <si>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</si>
  <si>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</si>
  <si>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</si>
  <si>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</si>
  <si>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</si>
  <si>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</si>
  <si>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</si>
  <si>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</si>
  <si>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</si>
  <si>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</si>
  <si>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</si>
  <si>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</si>
  <si>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</si>
  <si>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</si>
  <si>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</si>
  <si>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</si>
  <si>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</si>
  <si>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</si>
  <si>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</si>
  <si>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</si>
  <si>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</si>
  <si>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</si>
  <si>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</si>
  <si>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</si>
  <si>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</si>
  <si>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</si>
  <si>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</si>
  <si>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</si>
  <si>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</si>
  <si>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</si>
  <si>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</si>
  <si>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</si>
  <si>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</si>
  <si>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</si>
  <si>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</si>
  <si>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</si>
  <si>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</si>
  <si>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</si>
  <si>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</si>
  <si>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</si>
  <si>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</si>
  <si>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</si>
  <si>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</si>
  <si>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</si>
  <si>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</si>
  <si>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</si>
  <si>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</si>
  <si>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</si>
  <si>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</si>
  <si>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</si>
  <si>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</si>
  <si>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</si>
  <si>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</si>
  <si>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</si>
  <si>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</si>
  <si>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</si>
  <si>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</si>
  <si>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</si>
  <si>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</si>
  <si>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</si>
  <si>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</si>
  <si>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</si>
  <si>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</si>
  <si>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</si>
  <si>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</si>
  <si>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</si>
  <si>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</si>
  <si>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</si>
  <si>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</si>
  <si>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</si>
  <si>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</si>
  <si>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</si>
  <si>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</si>
  <si>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</si>
  <si>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</si>
  <si>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</si>
  <si>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</si>
  <si>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</si>
  <si>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</si>
  <si>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</si>
  <si>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</si>
  <si>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</si>
  <si>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</si>
  <si>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</si>
  <si>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</si>
  <si>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</si>
  <si>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</si>
  <si>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</si>
  <si>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</si>
  <si>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</si>
  <si>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</si>
  <si>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</si>
  <si>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</si>
  <si>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</si>
  <si>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</si>
  <si>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</si>
  <si>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</si>
  <si>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</si>
  <si>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</si>
  <si>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</si>
  <si>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</si>
  <si>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</si>
  <si>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</si>
  <si>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</si>
  <si>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</si>
  <si>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</si>
  <si>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</si>
  <si>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</si>
  <si>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</si>
  <si>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</si>
  <si>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</si>
  <si>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</si>
  <si>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</si>
  <si>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</si>
  <si>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</si>
  <si>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</si>
  <si>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</si>
  <si>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</si>
  <si>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</si>
  <si>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</si>
  <si>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</si>
  <si>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</si>
  <si>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</si>
  <si>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</si>
  <si>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</si>
  <si>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</si>
  <si>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</si>
  <si>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</si>
  <si>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</si>
  <si>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</si>
  <si>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</si>
  <si>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</si>
  <si>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</si>
  <si>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</si>
  <si>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</si>
  <si>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</si>
  <si>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</si>
  <si>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</si>
  <si>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</si>
  <si>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</si>
  <si>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</si>
  <si>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</si>
  <si>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</si>
  <si>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</si>
  <si>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</si>
  <si>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</si>
  <si>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</si>
  <si>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</si>
  <si>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</si>
  <si>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</si>
  <si>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</si>
  <si>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</si>
  <si>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</si>
  <si>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</si>
  <si>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</si>
  <si>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</si>
  <si>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</si>
  <si>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</si>
  <si>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</si>
  <si>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</si>
  <si>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</si>
  <si>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</si>
  <si>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</si>
  <si>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</si>
  <si>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</si>
  <si>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</si>
  <si>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</si>
  <si>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</si>
  <si>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</si>
  <si>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</si>
  <si>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</si>
  <si>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</si>
  <si>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</si>
  <si>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</si>
  <si>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</si>
  <si>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</si>
  <si>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</si>
  <si>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</si>
  <si>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</si>
  <si>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</si>
  <si>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</si>
  <si>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</si>
  <si>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</si>
  <si>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</si>
  <si>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</si>
  <si>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</si>
  <si>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</si>
  <si>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</si>
  <si>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</si>
  <si>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</si>
  <si>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</si>
  <si>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</si>
  <si>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</si>
  <si>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</si>
  <si>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</si>
  <si>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</si>
  <si>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</si>
  <si>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</si>
  <si>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</si>
  <si>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</si>
  <si>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</si>
  <si>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</si>
  <si>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</si>
  <si>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</si>
  <si>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</si>
  <si>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</si>
  <si>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</si>
  <si>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</si>
  <si>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</si>
  <si>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</si>
  <si>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</si>
  <si>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</si>
  <si>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</si>
  <si>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</si>
  <si>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</si>
  <si>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</si>
  <si>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</si>
  <si>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</si>
  <si>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</si>
  <si>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</si>
  <si>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</si>
  <si>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</si>
  <si>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</si>
  <si>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</si>
  <si>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</si>
  <si>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</si>
  <si>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</si>
  <si>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</si>
  <si>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</si>
  <si>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</si>
  <si>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</si>
  <si>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</si>
  <si>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</si>
  <si>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</si>
  <si>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</si>
  <si>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</si>
  <si>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</si>
  <si>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</si>
  <si>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</si>
  <si>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</si>
  <si>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</si>
  <si>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</si>
  <si>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</si>
  <si>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</si>
  <si>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</si>
  <si>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</si>
  <si>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</si>
  <si>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</si>
  <si>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</si>
  <si>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</si>
  <si>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</si>
  <si>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</si>
  <si>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</si>
  <si>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</si>
  <si>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</si>
  <si>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</si>
  <si>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</si>
  <si>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</si>
  <si>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</si>
  <si>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</si>
  <si>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</si>
  <si>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</si>
  <si>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</si>
  <si>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</si>
  <si>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</si>
  <si>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</si>
  <si>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</si>
  <si>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</si>
  <si>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</si>
  <si>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</si>
  <si>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</si>
  <si>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</si>
  <si>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</si>
  <si>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</si>
  <si>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</si>
  <si>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</si>
  <si>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</si>
  <si>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</si>
  <si>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</si>
  <si>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</si>
  <si>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</si>
  <si>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</si>
  <si>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</si>
  <si>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</si>
  <si>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</si>
  <si>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</si>
  <si>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</si>
  <si>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</si>
  <si>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</si>
  <si>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</si>
  <si>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</si>
  <si>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</si>
  <si>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</si>
  <si>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</si>
  <si>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</si>
  <si>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</si>
  <si>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</si>
  <si>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</si>
  <si>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</si>
  <si>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</si>
  <si>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</si>
  <si>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</si>
  <si>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</si>
  <si>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</si>
  <si>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</si>
  <si>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</si>
  <si>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</si>
  <si>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</si>
  <si>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</si>
  <si>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</si>
  <si>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</si>
  <si>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</si>
  <si>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</si>
  <si>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</si>
  <si>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</si>
  <si>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</si>
  <si>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</si>
  <si>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</si>
  <si>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</si>
  <si>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</si>
  <si>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</si>
  <si>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</si>
  <si>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</si>
  <si>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</si>
  <si>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</si>
  <si>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</si>
  <si>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</si>
  <si>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</si>
  <si>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</si>
  <si>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</si>
  <si>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</si>
  <si>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</si>
  <si>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</si>
  <si>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</si>
  <si>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</si>
  <si>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</si>
  <si>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</si>
  <si>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</si>
  <si>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</si>
  <si>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</si>
  <si>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</si>
  <si>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</si>
  <si>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</si>
  <si>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</si>
  <si>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</si>
  <si>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</si>
  <si>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</si>
  <si>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</si>
  <si>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</si>
  <si>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</si>
  <si>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</si>
  <si>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</si>
  <si>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</si>
  <si>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</si>
  <si>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</si>
  <si>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</si>
  <si>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</si>
  <si>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</si>
  <si>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</si>
  <si>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</si>
  <si>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</si>
  <si>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</si>
  <si>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</si>
  <si>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</si>
  <si>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</si>
  <si>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</si>
  <si>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</si>
  <si>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</si>
  <si>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</si>
  <si>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</si>
  <si>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</si>
  <si>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</si>
  <si>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</si>
  <si>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</si>
  <si>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</si>
  <si>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</si>
  <si>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</si>
  <si>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</si>
  <si>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</si>
  <si>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</si>
  <si>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</si>
  <si>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</si>
  <si>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</si>
  <si>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</si>
  <si>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</si>
  <si>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</si>
  <si>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</si>
  <si>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</si>
  <si>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</si>
  <si>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</si>
  <si>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</si>
  <si>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</si>
  <si>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</si>
  <si>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</si>
  <si>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</si>
  <si>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</si>
  <si>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</si>
  <si>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</si>
  <si>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</si>
  <si>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</si>
  <si>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</si>
  <si>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</si>
  <si>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</si>
  <si>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</si>
  <si>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</si>
  <si>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</si>
  <si>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</si>
  <si>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</si>
  <si>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</si>
  <si>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</si>
  <si>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</si>
  <si>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</si>
  <si>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</si>
  <si>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</si>
  <si>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</si>
  <si>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</si>
  <si>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</si>
  <si>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</si>
  <si>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</si>
  <si>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</si>
  <si>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</si>
  <si>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</si>
  <si>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</si>
  <si>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</si>
  <si>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</si>
  <si>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</si>
  <si>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</si>
  <si>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</si>
  <si>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</si>
  <si>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</si>
  <si>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</si>
  <si>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</si>
  <si>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</si>
  <si>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</si>
  <si>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</si>
  <si>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</si>
  <si>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</si>
  <si>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</si>
  <si>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</si>
  <si>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</si>
  <si>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</si>
  <si>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</si>
  <si>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</si>
  <si>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</si>
  <si>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</si>
  <si>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</si>
  <si>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</si>
  <si>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</si>
  <si>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</si>
  <si>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</si>
  <si>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</si>
  <si>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</si>
  <si>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</si>
  <si>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</si>
  <si>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</si>
  <si>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</si>
  <si>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</si>
  <si>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</si>
  <si>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</si>
  <si>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</si>
  <si>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</si>
  <si>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</si>
  <si>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</si>
  <si>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</si>
  <si>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</si>
  <si>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</si>
  <si>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</si>
  <si>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</si>
  <si>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</si>
  <si>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</si>
  <si>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</si>
  <si>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</si>
  <si>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</si>
  <si>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</si>
  <si>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</si>
  <si>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</si>
  <si>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</si>
  <si>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</si>
  <si>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</si>
  <si>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</si>
  <si>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</si>
  <si>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</si>
  <si>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</si>
  <si>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</si>
  <si>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</si>
  <si>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</si>
  <si>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</si>
  <si>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</si>
  <si>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</si>
  <si>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</si>
  <si>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</si>
  <si>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</si>
  <si>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</si>
  <si>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</si>
  <si>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</si>
  <si>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</si>
  <si>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</si>
  <si>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</si>
  <si>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</si>
  <si>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</si>
  <si>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</si>
  <si>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</si>
  <si>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</si>
  <si>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</si>
  <si>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</si>
  <si>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</si>
  <si>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</si>
  <si>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</si>
  <si>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</si>
  <si>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</si>
  <si>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</si>
  <si>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</si>
  <si>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</si>
  <si>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</si>
  <si>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</si>
  <si>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</si>
  <si>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</si>
  <si>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</si>
  <si>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</si>
  <si>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</si>
  <si>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</si>
  <si>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</si>
  <si>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</si>
  <si>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</si>
  <si>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</si>
  <si>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</si>
  <si>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</si>
  <si>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</si>
  <si>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</si>
  <si>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</si>
  <si>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</si>
  <si>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</si>
  <si>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</si>
  <si>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</si>
  <si>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</si>
  <si>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</si>
  <si>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</si>
  <si>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</si>
  <si>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</si>
  <si>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</si>
  <si>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</si>
  <si>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</si>
  <si>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</si>
  <si>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</si>
  <si>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</si>
  <si>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</si>
  <si>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</si>
  <si>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</si>
  <si>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</si>
  <si>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</si>
  <si>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</si>
  <si>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</si>
  <si>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</si>
  <si>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</si>
  <si>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</si>
  <si>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</si>
  <si>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</si>
  <si>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</si>
  <si>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</si>
  <si>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</si>
  <si>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</si>
  <si>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</si>
  <si>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</si>
  <si>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</si>
  <si>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</si>
  <si>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</si>
  <si>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</si>
  <si>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</si>
  <si>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</si>
  <si>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</si>
  <si>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</si>
  <si>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</si>
  <si>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</si>
  <si>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</si>
  <si>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</si>
  <si>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</si>
  <si>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</si>
  <si>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</si>
  <si>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</si>
  <si>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</si>
  <si>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</si>
  <si>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</si>
  <si>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</si>
  <si>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</si>
  <si>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</si>
  <si>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</si>
  <si>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</si>
  <si>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</si>
  <si>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</si>
  <si>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</si>
  <si>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</si>
  <si>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</si>
  <si>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</si>
  <si>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</si>
  <si>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</si>
  <si>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</si>
  <si>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</si>
  <si>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</si>
  <si>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</si>
  <si>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</si>
  <si>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</si>
  <si>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</si>
  <si>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</si>
  <si>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</si>
  <si>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</si>
  <si>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</si>
  <si>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</si>
  <si>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</si>
  <si>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</si>
  <si>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</si>
  <si>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</si>
  <si>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</si>
  <si>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</si>
  <si>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</si>
  <si>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</si>
  <si>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</si>
  <si>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</si>
  <si>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</si>
  <si>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</si>
  <si>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</si>
  <si>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</si>
  <si>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</si>
  <si>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</si>
  <si>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</si>
  <si>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</si>
  <si>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</si>
  <si>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</si>
  <si>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</si>
  <si>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</si>
  <si>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</si>
  <si>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</si>
  <si>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</si>
  <si>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</si>
  <si>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</si>
  <si>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</si>
  <si>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</si>
  <si>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</si>
  <si>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</si>
  <si>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</si>
  <si>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</si>
  <si>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</si>
  <si>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</si>
  <si>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</si>
  <si>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</si>
  <si>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</si>
  <si>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</si>
  <si>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</si>
  <si>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</si>
  <si>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</si>
  <si>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</si>
  <si>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</si>
  <si>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</si>
  <si>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</si>
  <si>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</si>
  <si>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</si>
  <si>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</si>
  <si>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</si>
  <si>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</si>
  <si>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</si>
  <si>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</si>
  <si>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</si>
  <si>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</si>
  <si>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</si>
  <si>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</si>
  <si>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</si>
  <si>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</si>
  <si>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</si>
  <si>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</si>
  <si>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</si>
  <si>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</si>
  <si>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</si>
  <si>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</si>
  <si>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</si>
  <si>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</si>
  <si>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</si>
  <si>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</si>
  <si>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</si>
  <si>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</si>
  <si>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</si>
  <si>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</si>
  <si>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</si>
  <si>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</si>
  <si>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</si>
  <si>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</si>
  <si>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</si>
  <si>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</si>
  <si>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</si>
  <si>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</si>
  <si>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</si>
  <si>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</si>
  <si>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</si>
  <si>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</si>
  <si>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</si>
  <si>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</si>
  <si>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</si>
  <si>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</si>
  <si>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</si>
  <si>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</si>
  <si>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</si>
  <si>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</si>
  <si>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</si>
  <si>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</si>
  <si>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</si>
  <si>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</si>
  <si>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</si>
  <si>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</si>
  <si>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</si>
  <si>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</si>
  <si>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</si>
  <si>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</si>
  <si>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</si>
  <si>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</si>
  <si>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</si>
  <si>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</si>
  <si>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</si>
  <si>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</si>
  <si>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</si>
  <si>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</si>
  <si>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</si>
  <si>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</si>
  <si>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</si>
  <si>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</si>
  <si>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</si>
  <si>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</si>
  <si>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</si>
  <si>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</si>
  <si>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</si>
  <si>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</si>
  <si>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</si>
  <si>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</si>
  <si>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</si>
  <si>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</si>
  <si>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</si>
  <si>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</si>
  <si>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</si>
  <si>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</si>
  <si>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</si>
  <si>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</si>
  <si>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</si>
  <si>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</si>
  <si>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</si>
  <si>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</si>
  <si>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</si>
  <si>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</si>
  <si>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</si>
  <si>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</si>
  <si>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</si>
  <si>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</si>
  <si>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</si>
  <si>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</si>
  <si>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</si>
  <si>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</si>
  <si>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</si>
  <si>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</si>
  <si>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</si>
  <si>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</si>
  <si>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</si>
  <si>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</si>
  <si>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</si>
  <si>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</si>
  <si>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</si>
  <si>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</si>
  <si>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</si>
  <si>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</si>
  <si>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</si>
  <si>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</si>
  <si>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</si>
  <si>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</si>
  <si>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</si>
  <si>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</si>
  <si>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</si>
  <si>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</si>
  <si>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</si>
  <si>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</si>
  <si>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</si>
  <si>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</si>
  <si>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</si>
  <si>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</si>
  <si>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</si>
  <si>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</si>
  <si>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</si>
  <si>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</si>
  <si>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</si>
  <si>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</si>
  <si>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</si>
  <si>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</si>
  <si>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</si>
  <si>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</si>
  <si>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</si>
  <si>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</si>
  <si>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</si>
  <si>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</si>
  <si>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</si>
  <si>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</si>
  <si>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</si>
  <si>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</si>
  <si>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</si>
  <si>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</si>
  <si>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</si>
  <si>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</si>
  <si>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</si>
  <si>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</si>
  <si>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</si>
  <si>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</si>
  <si>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</si>
  <si>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</si>
  <si>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</si>
  <si>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</si>
  <si>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</si>
  <si>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</si>
  <si>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</si>
  <si>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</si>
  <si>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</si>
  <si>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</si>
  <si>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</si>
  <si>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</si>
  <si>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</si>
  <si>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</si>
  <si>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</si>
  <si>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</si>
  <si>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</si>
  <si>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</si>
  <si>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</si>
  <si>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</si>
  <si>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</si>
  <si>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</si>
  <si>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</si>
  <si>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</si>
  <si>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</si>
  <si>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</si>
  <si>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</si>
  <si>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</si>
  <si>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</si>
  <si>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</si>
  <si>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</si>
  <si>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</si>
  <si>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</si>
  <si>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</si>
  <si>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</si>
  <si>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</si>
  <si>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</si>
  <si>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</si>
  <si>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</si>
  <si>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</si>
  <si>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</si>
  <si>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</si>
  <si>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</si>
  <si>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</si>
  <si>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</si>
  <si>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</si>
  <si>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</si>
  <si>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</si>
  <si>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</si>
  <si>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</si>
  <si>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</si>
  <si>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</si>
  <si>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</si>
  <si>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</si>
  <si>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</si>
  <si>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</si>
  <si>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</si>
  <si>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</si>
  <si>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</si>
  <si>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</si>
  <si>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</si>
  <si>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</si>
  <si>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</si>
  <si>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</si>
  <si>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</si>
  <si>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</si>
  <si>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</si>
  <si>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</si>
  <si>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</si>
  <si>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</si>
  <si>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</si>
  <si>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</si>
  <si>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</si>
  <si>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</si>
  <si>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</si>
  <si>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</si>
  <si>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</si>
  <si>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</si>
  <si>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</si>
  <si>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</si>
  <si>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</si>
  <si>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</si>
  <si>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</si>
  <si>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</si>
  <si>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</si>
  <si>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</si>
  <si>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</si>
  <si>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</si>
  <si>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</si>
  <si>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</si>
  <si>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</si>
  <si>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</si>
  <si>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</si>
  <si>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</si>
  <si>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</si>
  <si>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</si>
  <si>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</si>
  <si>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</si>
  <si>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</si>
  <si>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</si>
  <si>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</si>
  <si>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</si>
  <si>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</si>
  <si>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</si>
  <si>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</si>
  <si>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</si>
  <si>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</si>
  <si>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</si>
  <si>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</si>
  <si>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</si>
  <si>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</si>
  <si>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</si>
  <si>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</si>
  <si>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</si>
  <si>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</si>
  <si>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</si>
  <si>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</si>
  <si>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</si>
  <si>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</si>
  <si>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</si>
  <si>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</si>
  <si>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</si>
  <si>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</si>
  <si>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</si>
  <si>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</si>
  <si>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</si>
  <si>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</si>
  <si>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</si>
  <si>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</si>
  <si>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</si>
  <si>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</si>
  <si>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</si>
  <si>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</si>
  <si>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</si>
  <si>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</si>
  <si>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</si>
  <si>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</si>
  <si>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</si>
  <si>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</si>
  <si>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</si>
  <si>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</si>
  <si>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</si>
  <si>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</si>
  <si>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</si>
  <si>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</si>
  <si>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</si>
  <si>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</si>
  <si>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</si>
  <si>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</si>
  <si>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</si>
  <si>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</si>
  <si>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</si>
  <si>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</si>
  <si>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</si>
  <si>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</si>
  <si>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</si>
  <si>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</si>
  <si>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</si>
  <si>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</si>
  <si>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</si>
  <si>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</si>
  <si>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</si>
  <si>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</si>
  <si>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</si>
  <si>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</si>
  <si>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</si>
  <si>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</si>
  <si>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</si>
  <si>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</si>
  <si>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</si>
  <si>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</si>
  <si>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</si>
  <si>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</si>
  <si>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</si>
  <si>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</si>
  <si>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</si>
  <si>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</si>
  <si>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</si>
  <si>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</si>
  <si>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</si>
  <si>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</si>
  <si>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</si>
  <si>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</si>
  <si>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</si>
  <si>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</si>
  <si>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</si>
  <si>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</si>
  <si>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</si>
  <si>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</si>
  <si>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</si>
  <si>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</si>
  <si>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</si>
  <si>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</si>
  <si>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</si>
  <si>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</si>
  <si>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</si>
  <si>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</si>
  <si>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</si>
  <si>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</si>
  <si>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</si>
  <si>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</si>
  <si>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</si>
  <si>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</si>
  <si>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</si>
  <si>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</si>
  <si>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</si>
  <si>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</si>
  <si>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</si>
  <si>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</si>
  <si>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</si>
  <si>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</si>
  <si>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</si>
  <si>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</si>
  <si>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</si>
  <si>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</si>
  <si>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</si>
  <si>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</si>
  <si>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</si>
  <si>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</si>
  <si>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</si>
  <si>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</si>
  <si>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</si>
  <si>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</si>
  <si>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</si>
  <si>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</si>
  <si>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</si>
  <si>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</si>
  <si>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</si>
  <si>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</si>
  <si>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</si>
  <si>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</si>
  <si>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</si>
  <si>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</si>
  <si>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</si>
  <si>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</si>
  <si>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</si>
  <si>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</si>
  <si>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</si>
  <si>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</si>
  <si>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</si>
  <si>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</si>
  <si>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</si>
  <si>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</si>
  <si>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</si>
  <si>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</si>
  <si>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</si>
  <si>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</si>
  <si>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</si>
  <si>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</si>
  <si>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</si>
  <si>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</si>
  <si>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</si>
  <si>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</si>
  <si>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</si>
  <si>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</si>
  <si>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</si>
  <si>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</si>
  <si>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</si>
  <si>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</si>
  <si>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</si>
  <si>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</si>
  <si>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</si>
  <si>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</si>
  <si>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</si>
  <si>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</si>
  <si>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</si>
  <si>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</si>
  <si>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</si>
  <si>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</si>
  <si>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</si>
  <si>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</si>
  <si>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</si>
  <si>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</si>
  <si>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</si>
  <si>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</si>
  <si>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</si>
  <si>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</si>
  <si>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</si>
  <si>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</si>
  <si>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</si>
  <si>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</si>
  <si>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</si>
  <si>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</si>
  <si>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</si>
  <si>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</si>
  <si>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</si>
  <si>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</si>
  <si>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</si>
  <si>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</si>
  <si>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</si>
  <si>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</si>
  <si>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</si>
  <si>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</si>
  <si>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</si>
  <si>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</si>
  <si>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</si>
  <si>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</si>
  <si>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</si>
  <si>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</si>
  <si>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</si>
  <si>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</si>
  <si>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</si>
  <si>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</si>
  <si>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</si>
  <si>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</si>
  <si>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</si>
  <si>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</si>
  <si>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</si>
  <si>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</si>
  <si>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</si>
  <si>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</si>
  <si>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</si>
  <si>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</si>
  <si>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</si>
  <si>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</si>
  <si>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</si>
  <si>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</si>
  <si>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</si>
  <si>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</si>
  <si>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</si>
  <si>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</si>
  <si>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</si>
  <si>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</si>
  <si>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</si>
  <si>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</si>
  <si>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</si>
  <si>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</si>
  <si>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</si>
  <si>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</si>
  <si>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</si>
  <si>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</si>
  <si>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</si>
  <si>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</si>
  <si>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</si>
  <si>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</si>
  <si>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</si>
  <si>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</si>
  <si>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</si>
  <si>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</si>
  <si>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</si>
  <si>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</si>
  <si>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</si>
  <si>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</si>
  <si>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</si>
  <si>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</si>
  <si>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</si>
  <si>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</si>
  <si>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</si>
  <si>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</si>
  <si>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</si>
  <si>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</si>
  <si>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</si>
  <si>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</si>
  <si>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</si>
  <si>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</si>
  <si>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</si>
  <si>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</si>
  <si>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</si>
  <si>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</si>
  <si>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</si>
  <si>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</si>
  <si>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</si>
  <si>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</si>
  <si>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</si>
  <si>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</si>
  <si>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</si>
  <si>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</si>
  <si>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</si>
  <si>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</si>
  <si>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</si>
  <si>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</si>
  <si>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</si>
  <si>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</si>
  <si>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</si>
  <si>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</si>
  <si>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</si>
  <si>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</si>
  <si>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</si>
  <si>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</si>
  <si>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</si>
  <si>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</si>
  <si>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</si>
  <si>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</si>
  <si>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</si>
  <si>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</si>
  <si>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</si>
  <si>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</si>
  <si>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</si>
  <si>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</si>
  <si>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</si>
  <si>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</si>
  <si>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</si>
  <si>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</si>
  <si>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</si>
  <si>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</si>
  <si>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</si>
  <si>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</si>
  <si>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</si>
  <si>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</si>
  <si>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</si>
  <si>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</si>
  <si>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</si>
  <si>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</si>
  <si>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</si>
  <si>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</si>
  <si>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</si>
  <si>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</si>
  <si>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</si>
  <si>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</si>
  <si>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</si>
  <si>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</si>
  <si>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</si>
  <si>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</si>
  <si>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</si>
  <si>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</si>
  <si>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</si>
  <si>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</si>
  <si>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</si>
  <si>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</si>
  <si>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</si>
  <si>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</si>
  <si>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</si>
  <si>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</si>
  <si>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</si>
  <si>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</si>
  <si>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</si>
  <si>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</si>
  <si>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</si>
  <si>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</si>
  <si>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</si>
  <si>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</si>
  <si>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</si>
  <si>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</si>
  <si>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</si>
  <si>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</si>
  <si>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</si>
  <si>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</si>
  <si>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</si>
  <si>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</si>
  <si>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</si>
  <si>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</si>
  <si>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</si>
  <si>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</si>
  <si>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</si>
  <si>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</si>
  <si>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</si>
  <si>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</si>
  <si>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</si>
  <si>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</si>
  <si>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</si>
  <si>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</si>
  <si>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</si>
  <si>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</si>
  <si>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</si>
  <si>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</si>
  <si>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</si>
  <si>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</si>
  <si>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</si>
  <si>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</si>
  <si>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</si>
  <si>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</si>
  <si>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</si>
  <si>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</si>
  <si>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</si>
  <si>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</si>
  <si>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</si>
  <si>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</si>
  <si>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</si>
  <si>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</si>
  <si>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</si>
  <si>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</si>
  <si>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</si>
  <si>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</si>
  <si>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</si>
  <si>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</si>
  <si>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</si>
  <si>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</si>
  <si>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</si>
  <si>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</si>
  <si>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</si>
  <si>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</si>
  <si>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</si>
  <si>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</si>
  <si>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</si>
  <si>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</si>
  <si>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</si>
  <si>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</si>
  <si>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</si>
  <si>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</si>
  <si>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</si>
  <si>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</si>
  <si>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</si>
  <si>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</si>
  <si>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</si>
  <si>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</si>
  <si>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</si>
  <si>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</si>
  <si>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</si>
  <si>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</si>
  <si>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</si>
  <si>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</si>
  <si>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</si>
  <si>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</si>
  <si>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</si>
  <si>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</si>
  <si>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</si>
  <si>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</si>
  <si>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</si>
  <si>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</si>
  <si>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</si>
  <si>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</si>
  <si>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</si>
  <si>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</si>
  <si>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</si>
  <si>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</si>
  <si>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</si>
  <si>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</si>
  <si>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</si>
  <si>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</si>
  <si>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</si>
  <si>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</si>
  <si>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</si>
  <si>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</si>
  <si>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</si>
  <si>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</si>
  <si>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</si>
  <si>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</si>
  <si>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</si>
  <si>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</si>
  <si>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</si>
  <si>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</si>
  <si>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</si>
  <si>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</si>
  <si>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</si>
  <si>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</si>
  <si>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</si>
  <si>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</si>
  <si>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</si>
  <si>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</si>
  <si>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</si>
  <si>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</si>
  <si>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</si>
  <si>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</si>
  <si>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</si>
  <si>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</si>
  <si>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</si>
  <si>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</si>
  <si>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</si>
  <si>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</si>
  <si>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</si>
  <si>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</si>
  <si>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</si>
  <si>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</si>
  <si>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</si>
  <si>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</si>
  <si>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</si>
  <si>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</si>
  <si>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</si>
  <si>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</si>
  <si>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</si>
  <si>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</si>
  <si>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</si>
  <si>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</si>
  <si>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</si>
  <si>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</si>
  <si>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</si>
  <si>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</si>
  <si>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</si>
  <si>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</si>
  <si>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</si>
  <si>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</si>
  <si>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</si>
  <si>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</si>
  <si>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</si>
  <si>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</si>
  <si>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</si>
  <si>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</si>
  <si>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</si>
  <si>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</si>
  <si>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</si>
  <si>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</si>
  <si>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</si>
  <si>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</si>
  <si>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</si>
  <si>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</si>
  <si>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</si>
  <si>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</si>
  <si>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</si>
  <si>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</si>
  <si>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</si>
  <si>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</si>
  <si>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</si>
  <si>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</si>
  <si>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</si>
  <si>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</si>
  <si>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</si>
  <si>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</si>
  <si>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</si>
  <si>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</si>
  <si>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</si>
  <si>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</si>
  <si>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</si>
  <si>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</si>
  <si>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</si>
  <si>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</si>
  <si>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</si>
  <si>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</si>
  <si>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</si>
  <si>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</si>
  <si>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</si>
  <si>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</si>
  <si>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</si>
  <si>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</si>
  <si>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</si>
  <si>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</si>
  <si>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</si>
  <si>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</si>
  <si>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</si>
  <si>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</si>
  <si>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</si>
  <si>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</si>
  <si>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</si>
  <si>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</si>
  <si>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</si>
  <si>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</si>
  <si>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</si>
  <si>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</si>
  <si>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</si>
  <si>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</si>
  <si>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</si>
  <si>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</si>
  <si>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</si>
  <si>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</si>
  <si>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</si>
  <si>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</si>
  <si>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</si>
  <si>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</si>
  <si>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</si>
  <si>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</si>
  <si>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</si>
  <si>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</si>
  <si>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</si>
  <si>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</si>
  <si>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</si>
  <si>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</si>
  <si>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</si>
  <si>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</si>
  <si>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</si>
  <si>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</si>
  <si>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</si>
  <si>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</si>
  <si>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</si>
  <si>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</si>
  <si>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</si>
  <si>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</si>
  <si>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</si>
  <si>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</si>
  <si>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</si>
  <si>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</si>
  <si>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</si>
  <si>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</si>
  <si>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</si>
  <si>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</si>
  <si>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</si>
  <si>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</si>
  <si>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</si>
  <si>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</si>
  <si>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</si>
  <si>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</si>
  <si>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</si>
  <si>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</si>
  <si>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</si>
  <si>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</si>
  <si>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</si>
  <si>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</si>
  <si>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</si>
  <si>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</si>
  <si>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</si>
  <si>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</si>
  <si>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</si>
  <si>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</si>
  <si>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</si>
  <si>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</si>
  <si>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</si>
  <si>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</si>
  <si>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</si>
  <si>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</si>
  <si>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</si>
  <si>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</si>
  <si>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</si>
  <si>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</si>
  <si>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</si>
  <si>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</si>
  <si>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</si>
  <si>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</si>
  <si>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</si>
  <si>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</si>
  <si>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</si>
  <si>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</si>
  <si>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</si>
  <si>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</si>
  <si>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</si>
  <si>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</si>
  <si>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</si>
  <si>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</si>
  <si>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</si>
  <si>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</si>
  <si>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</si>
  <si>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</si>
  <si>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</si>
  <si>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</si>
  <si>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</si>
  <si>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</si>
  <si>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</si>
  <si>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</si>
  <si>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</si>
  <si>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</si>
  <si>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</si>
  <si>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</si>
  <si>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</si>
  <si>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</si>
  <si>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</si>
  <si>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</si>
  <si>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</si>
  <si>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</si>
  <si>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</si>
  <si>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</si>
  <si>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</si>
  <si>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</si>
  <si>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</si>
  <si>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</si>
  <si>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</si>
  <si>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</si>
  <si>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</si>
  <si>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</si>
  <si>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</si>
  <si>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</si>
  <si>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</si>
  <si>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</si>
  <si>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</si>
  <si>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</si>
  <si>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</si>
  <si>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</si>
  <si>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</si>
  <si>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</si>
  <si>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</si>
  <si>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</si>
  <si>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</si>
  <si>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</si>
  <si>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</si>
  <si>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</si>
  <si>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</si>
  <si>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</si>
  <si>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</si>
  <si>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</si>
  <si>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</si>
  <si>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</si>
  <si>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</si>
  <si>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</si>
  <si>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</si>
  <si>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</si>
  <si>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</si>
  <si>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</si>
  <si>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</si>
  <si>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</si>
  <si>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</si>
  <si>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</si>
  <si>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</si>
  <si>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</si>
  <si>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</si>
  <si>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</si>
  <si>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</si>
  <si>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</si>
  <si>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</si>
  <si>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</si>
  <si>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</si>
  <si>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</si>
  <si>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</si>
  <si>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</si>
  <si>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</si>
  <si>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</si>
  <si>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</si>
  <si>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</si>
  <si>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</si>
  <si>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</si>
  <si>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</si>
  <si>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</si>
  <si>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</si>
  <si>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</si>
  <si>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</si>
  <si>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</si>
  <si>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</si>
  <si>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</si>
  <si>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</si>
  <si>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</si>
  <si>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</si>
  <si>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</si>
  <si>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</si>
  <si>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</si>
  <si>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</si>
  <si>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</si>
  <si>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</si>
  <si>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</si>
  <si>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</si>
  <si>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</si>
  <si>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</si>
  <si>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</si>
  <si>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</si>
  <si>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</si>
  <si>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</si>
  <si>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</si>
  <si>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</si>
  <si>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</si>
  <si>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</si>
  <si>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</si>
  <si>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</si>
  <si>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</si>
  <si>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</si>
  <si>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</si>
  <si>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</si>
  <si>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</si>
  <si>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</si>
  <si>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</si>
  <si>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</si>
  <si>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</si>
  <si>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</si>
  <si>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</si>
  <si>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</si>
  <si>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</si>
  <si>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</si>
  <si>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</si>
  <si>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</si>
  <si>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</si>
  <si>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</si>
  <si>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</si>
  <si>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</si>
  <si>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</si>
  <si>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</si>
  <si>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</si>
  <si>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</si>
  <si>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</si>
  <si>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</si>
  <si>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</si>
  <si>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</si>
  <si>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</si>
  <si>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</si>
  <si>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</si>
  <si>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</si>
  <si>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</si>
  <si>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</si>
  <si>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</si>
  <si>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</si>
  <si>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</si>
  <si>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</si>
  <si>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</si>
  <si>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</si>
  <si>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</si>
  <si>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</si>
  <si>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</si>
  <si>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</si>
  <si>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</si>
  <si>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</si>
  <si>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</si>
  <si>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</si>
  <si>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</si>
  <si>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</si>
  <si>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</si>
  <si>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</si>
  <si>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</si>
  <si>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</si>
  <si>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</si>
  <si>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</si>
  <si>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</si>
  <si>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</si>
  <si>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</si>
  <si>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</si>
  <si>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</si>
  <si>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</si>
  <si>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</si>
  <si>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</si>
  <si>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</si>
  <si>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</si>
  <si>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</si>
  <si>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</si>
  <si>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</si>
  <si>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</si>
  <si>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</si>
  <si>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</si>
  <si>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</si>
  <si>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</si>
  <si>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</si>
  <si>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</si>
  <si>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</si>
  <si>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</si>
  <si>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</si>
  <si>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</si>
  <si>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</si>
  <si>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</si>
  <si>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</si>
  <si>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</si>
  <si>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</si>
  <si>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</si>
  <si>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</si>
  <si>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</si>
  <si>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</si>
  <si>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</si>
  <si>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</si>
  <si>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</si>
  <si>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</si>
  <si>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</si>
  <si>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</si>
  <si>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</si>
  <si>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</si>
  <si>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</si>
  <si>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</si>
  <si>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</si>
  <si>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</si>
  <si>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</si>
  <si>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</si>
  <si>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</si>
  <si>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</si>
  <si>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</si>
  <si>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</si>
  <si>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</si>
  <si>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</si>
  <si>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</si>
  <si>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</si>
  <si>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</si>
  <si>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</si>
  <si>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</si>
  <si>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</si>
  <si>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</si>
  <si>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</si>
  <si>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</si>
  <si>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</si>
  <si>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</si>
  <si>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</si>
  <si>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</si>
  <si>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</si>
  <si>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</si>
  <si>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</si>
  <si>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</si>
  <si>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</si>
  <si>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</si>
  <si>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</si>
  <si>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</si>
  <si>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</si>
  <si>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</si>
  <si>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</si>
  <si>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</si>
  <si>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</si>
  <si>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</si>
  <si>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</si>
  <si>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</si>
  <si>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</si>
  <si>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</si>
  <si>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</si>
  <si>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</si>
  <si>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</si>
  <si>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</si>
  <si>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</si>
  <si>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</si>
  <si>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</si>
  <si>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</si>
  <si>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</si>
  <si>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</si>
  <si>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</si>
  <si>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</si>
  <si>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</si>
  <si>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</si>
  <si>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</si>
  <si>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</si>
  <si>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</si>
  <si>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</si>
  <si>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</si>
  <si>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</si>
  <si>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</si>
  <si>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</si>
  <si>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</si>
  <si>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</si>
  <si>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</si>
  <si>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</si>
  <si>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</si>
  <si>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</si>
  <si>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</si>
  <si>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</si>
  <si>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</si>
  <si>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</si>
  <si>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</si>
  <si>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</si>
  <si>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</si>
  <si>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</si>
  <si>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</si>
  <si>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</si>
  <si>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</si>
  <si>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</si>
  <si>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</si>
  <si>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</si>
  <si>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</si>
  <si>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</si>
  <si>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</si>
  <si>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</si>
  <si>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</si>
  <si>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</si>
  <si>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</si>
  <si>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</si>
  <si>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</si>
  <si>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</si>
  <si>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</si>
  <si>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</si>
  <si>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</si>
  <si>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</si>
  <si>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</si>
  <si>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</si>
  <si>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</si>
  <si>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</si>
  <si>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</si>
  <si>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</si>
  <si>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</si>
  <si>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</si>
  <si>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</si>
  <si>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</si>
  <si>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</si>
  <si>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</si>
  <si>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</si>
  <si>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</si>
  <si>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</si>
  <si>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</si>
  <si>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</si>
  <si>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</si>
  <si>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</si>
  <si>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</si>
  <si>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</si>
  <si>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</si>
  <si>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</si>
  <si>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</si>
  <si>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</si>
  <si>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</si>
  <si>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</si>
  <si>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</si>
  <si>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</si>
  <si>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</si>
  <si>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</si>
  <si>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</si>
  <si>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</si>
  <si>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</si>
  <si>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</si>
  <si>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</si>
  <si>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</si>
  <si>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</si>
  <si>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</si>
  <si>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</si>
  <si>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</si>
  <si>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</si>
  <si>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</si>
  <si>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</si>
  <si>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</si>
  <si>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</si>
  <si>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</si>
  <si>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</si>
  <si>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</si>
  <si>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</si>
  <si>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</si>
  <si>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</si>
  <si>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</si>
  <si>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</si>
  <si>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</si>
  <si>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</si>
  <si>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</si>
  <si>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</si>
  <si>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</si>
  <si>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</si>
  <si>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</si>
  <si>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</si>
  <si>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</si>
  <si>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</si>
  <si>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</si>
  <si>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</si>
  <si>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</si>
  <si>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</si>
  <si>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</si>
  <si>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</si>
  <si>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</si>
  <si>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</si>
  <si>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</si>
  <si>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</si>
  <si>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</si>
  <si>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</si>
  <si>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</si>
  <si>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</si>
  <si>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</si>
  <si>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</si>
  <si>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</si>
  <si>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</si>
  <si>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</si>
  <si>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</si>
  <si>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</si>
  <si>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</si>
  <si>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</si>
  <si>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</si>
  <si>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</si>
  <si>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</si>
  <si>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</si>
  <si>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</si>
  <si>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</si>
  <si>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</si>
  <si>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</si>
  <si>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</si>
  <si>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</si>
  <si>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</si>
  <si>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</si>
  <si>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</si>
  <si>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</si>
  <si>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</si>
  <si>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</si>
  <si>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</si>
  <si>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</si>
  <si>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</si>
  <si>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</si>
  <si>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</si>
  <si>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</si>
  <si>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</si>
  <si>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</si>
  <si>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</si>
  <si>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</si>
  <si>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</si>
  <si>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</si>
  <si>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</si>
  <si>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</si>
  <si>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</si>
  <si>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</si>
  <si>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</si>
  <si>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</si>
  <si>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</si>
  <si>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</si>
  <si>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</si>
  <si>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</si>
  <si>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</si>
  <si>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</si>
  <si>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</si>
  <si>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</si>
  <si>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</si>
  <si>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</si>
  <si>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</si>
  <si>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</si>
  <si>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</si>
  <si>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</si>
  <si>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</si>
  <si>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</si>
  <si>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</si>
  <si>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</si>
  <si>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</si>
  <si>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</si>
  <si>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</si>
  <si>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</si>
  <si>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</si>
  <si>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</si>
  <si>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</si>
  <si>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</si>
  <si>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</si>
  <si>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</si>
  <si>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</si>
  <si>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</si>
  <si>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</si>
  <si>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</si>
  <si>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</si>
  <si>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</si>
  <si>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</si>
  <si>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</si>
  <si>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</si>
  <si>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</si>
  <si>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</si>
  <si>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</si>
  <si>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</si>
  <si>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</si>
  <si>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</si>
  <si>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</si>
  <si>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</si>
  <si>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</si>
  <si>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</si>
  <si>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</si>
  <si>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</si>
  <si>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</si>
  <si>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</si>
  <si>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</si>
  <si>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</si>
  <si>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</si>
  <si>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</si>
  <si>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</si>
  <si>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</si>
  <si>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</si>
  <si>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</si>
  <si>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</si>
  <si>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</si>
  <si>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</si>
  <si>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</si>
  <si>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</si>
  <si>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</si>
  <si>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</si>
  <si>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</si>
  <si>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</si>
  <si>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</si>
  <si>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</si>
  <si>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</si>
  <si>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</si>
  <si>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</si>
  <si>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</si>
  <si>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</si>
  <si>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</si>
  <si>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</si>
  <si>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</si>
  <si>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</si>
  <si>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</si>
  <si>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</si>
  <si>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</si>
  <si>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</si>
  <si>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</si>
  <si>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</si>
  <si>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</si>
  <si>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</si>
  <si>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</si>
  <si>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</si>
  <si>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</si>
  <si>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</si>
  <si>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</si>
  <si>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</si>
  <si>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</si>
  <si>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</si>
  <si>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</si>
  <si>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</si>
  <si>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</si>
  <si>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</si>
  <si>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</si>
  <si>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</si>
  <si>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</si>
  <si>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</si>
  <si>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</si>
  <si>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</si>
  <si>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</si>
  <si>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</si>
  <si>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</si>
  <si>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</si>
  <si>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</si>
  <si>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</si>
  <si>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</si>
  <si>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</si>
  <si>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</si>
  <si>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</si>
  <si>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</si>
  <si>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</si>
  <si>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</si>
  <si>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</si>
  <si>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</si>
  <si>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</si>
  <si>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</si>
  <si>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</si>
  <si>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</si>
  <si>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</si>
  <si>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</si>
  <si>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</si>
  <si>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</si>
  <si>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</si>
  <si>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</si>
  <si>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</si>
  <si>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</si>
  <si>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</si>
  <si>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</si>
  <si>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</si>
  <si>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</si>
  <si>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</si>
  <si>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</si>
  <si>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</si>
  <si>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</si>
  <si>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</si>
  <si>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</si>
  <si>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</si>
  <si>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</si>
  <si>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</si>
  <si>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</si>
  <si>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</si>
  <si>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</si>
  <si>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</si>
  <si>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</si>
  <si>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</si>
  <si>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</si>
  <si>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</si>
  <si>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</si>
  <si>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</si>
  <si>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</si>
  <si>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</si>
  <si>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</si>
  <si>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</si>
  <si>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</si>
  <si>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</si>
  <si>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</si>
  <si>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</si>
  <si>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</si>
  <si>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</si>
  <si>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</si>
  <si>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</si>
  <si>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</si>
  <si>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</si>
  <si>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</si>
  <si>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</si>
  <si>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</si>
  <si>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</si>
  <si>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</si>
  <si>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</si>
  <si>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</si>
  <si>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</si>
  <si>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</si>
  <si>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</si>
  <si>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</si>
  <si>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</si>
  <si>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</si>
  <si>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</si>
  <si>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</si>
  <si>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</si>
  <si>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</si>
  <si>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</si>
  <si>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</si>
  <si>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</si>
  <si>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</si>
  <si>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</si>
  <si>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</si>
  <si>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</si>
  <si>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</si>
  <si>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</si>
  <si>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</si>
  <si>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</si>
  <si>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</si>
  <si>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</si>
  <si>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</si>
  <si>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</si>
  <si>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</si>
  <si>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</si>
  <si>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</si>
  <si>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</si>
  <si>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</si>
  <si>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</si>
  <si>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</si>
  <si>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</si>
  <si>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</si>
  <si>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</si>
  <si>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</si>
  <si>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</si>
  <si>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</si>
  <si>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</si>
  <si>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</si>
  <si>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</si>
  <si>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</si>
  <si>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</si>
  <si>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</si>
  <si>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</si>
  <si>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</si>
  <si>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</si>
  <si>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</si>
  <si>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</si>
  <si>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</si>
  <si>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</si>
  <si>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</si>
  <si>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</si>
  <si>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</si>
  <si>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</si>
  <si>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</si>
  <si>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</si>
  <si>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</si>
  <si>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</si>
  <si>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</si>
  <si>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</si>
  <si>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</si>
  <si>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</si>
  <si>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</si>
  <si>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</si>
  <si>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</si>
  <si>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</si>
  <si>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</si>
  <si>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</si>
  <si>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</si>
  <si>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</si>
  <si>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</si>
  <si>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</si>
  <si>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</si>
  <si>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</si>
  <si>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</si>
  <si>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</si>
  <si>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</si>
  <si>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</si>
  <si>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</si>
  <si>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</si>
  <si>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</si>
  <si>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</si>
  <si>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</si>
  <si>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</si>
  <si>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</si>
  <si>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</si>
  <si>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</si>
  <si>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</si>
  <si>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</si>
  <si>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</si>
  <si>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</si>
  <si>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</si>
  <si>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</si>
  <si>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</si>
  <si>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</si>
  <si>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</si>
  <si>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</si>
  <si>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</si>
  <si>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</si>
  <si>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</si>
  <si>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</si>
  <si>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</si>
  <si>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</si>
  <si>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</si>
  <si>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</si>
  <si>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</si>
  <si>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</si>
  <si>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</si>
  <si>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</si>
  <si>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</si>
  <si>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</si>
  <si>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</si>
  <si>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</si>
  <si>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</si>
  <si>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</si>
  <si>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</si>
  <si>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</si>
  <si>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</si>
  <si>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</si>
  <si>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</si>
  <si>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</si>
  <si>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</si>
  <si>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</si>
  <si>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</si>
  <si>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</si>
  <si>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</si>
  <si>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</si>
  <si>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</si>
  <si>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</si>
  <si>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</si>
  <si>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</si>
  <si>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</si>
  <si>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</si>
  <si>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</si>
  <si>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</si>
  <si>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</si>
  <si>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</si>
  <si>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</si>
  <si>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</si>
  <si>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</si>
  <si>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</si>
  <si>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</si>
  <si>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</si>
  <si>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</si>
  <si>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</si>
  <si>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</si>
  <si>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</si>
  <si>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</si>
  <si>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</si>
  <si>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</si>
  <si>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</si>
  <si>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</si>
  <si>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</si>
  <si>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</si>
  <si>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</si>
  <si>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</si>
  <si>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</si>
  <si>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</si>
  <si>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</si>
  <si>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</si>
  <si>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</si>
  <si>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</si>
  <si>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</si>
  <si>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</si>
  <si>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</si>
  <si>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</si>
  <si>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</si>
  <si>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</si>
  <si>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</si>
  <si>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</si>
  <si>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</si>
  <si>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</si>
  <si>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</si>
  <si>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</si>
  <si>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</si>
  <si>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</si>
  <si>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</si>
  <si>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</si>
  <si>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</si>
  <si>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</si>
  <si>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</si>
  <si>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</si>
  <si>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</si>
  <si>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</si>
  <si>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</si>
  <si>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</si>
  <si>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</si>
  <si>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</si>
  <si>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</si>
  <si>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</si>
  <si>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</si>
  <si>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</si>
  <si>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</si>
  <si>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</si>
  <si>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</si>
  <si>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</si>
  <si>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</si>
  <si>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</si>
  <si>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</si>
  <si>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</si>
  <si>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</si>
  <si>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</si>
  <si>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</si>
  <si>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</si>
  <si>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</si>
  <si>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</si>
  <si>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</si>
  <si>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</si>
  <si>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</si>
  <si>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</si>
  <si>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</si>
  <si>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</si>
  <si>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</si>
  <si>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</si>
  <si>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</si>
  <si>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</si>
  <si>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</si>
  <si>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</si>
  <si>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</si>
  <si>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</si>
  <si>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</si>
  <si>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</si>
  <si>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</si>
  <si>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</si>
  <si>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</si>
  <si>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</si>
  <si>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</si>
  <si>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</si>
  <si>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</si>
  <si>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</si>
  <si>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</si>
  <si>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</si>
  <si>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</si>
  <si>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</si>
  <si>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</si>
  <si>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</si>
  <si>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</si>
  <si>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</si>
  <si>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</si>
  <si>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</si>
  <si>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</si>
  <si>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</si>
  <si>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</si>
  <si>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</si>
  <si>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</si>
  <si>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</si>
  <si>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</si>
  <si>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</si>
  <si>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</si>
  <si>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</si>
  <si>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</si>
  <si>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</si>
  <si>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</si>
  <si>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</si>
  <si>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</si>
  <si>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</si>
  <si>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</si>
  <si>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</si>
  <si>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</si>
  <si>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</si>
  <si>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</si>
  <si>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</si>
  <si>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</si>
  <si>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</si>
  <si>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</si>
  <si>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</si>
  <si>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</si>
  <si>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</si>
  <si>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</si>
  <si>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</si>
  <si>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</si>
  <si>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</si>
  <si>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</si>
  <si>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</si>
  <si>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</si>
  <si>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</si>
  <si>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</si>
  <si>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</si>
  <si>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</si>
  <si>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</si>
  <si>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</si>
  <si>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</si>
  <si>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</si>
  <si>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</si>
  <si>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</si>
  <si>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</si>
  <si>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</si>
  <si>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</si>
  <si>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</si>
  <si>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</si>
  <si>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</si>
  <si>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</si>
  <si>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</si>
  <si>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</si>
  <si>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</si>
  <si>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</si>
  <si>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</si>
  <si>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</si>
  <si>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</si>
  <si>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</si>
  <si>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</si>
  <si>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</si>
  <si>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</si>
  <si>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</si>
  <si>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</si>
  <si>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</si>
  <si>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</si>
  <si>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</si>
  <si>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</si>
  <si>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</si>
  <si>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</si>
  <si>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</si>
  <si>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</si>
  <si>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</si>
  <si>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</si>
  <si>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</si>
  <si>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</si>
  <si>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</si>
  <si>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</si>
  <si>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</si>
  <si>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</si>
  <si>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</si>
  <si>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</si>
  <si>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</si>
  <si>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</si>
  <si>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</si>
  <si>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</si>
  <si>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</si>
  <si>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</si>
  <si>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</si>
  <si>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</si>
  <si>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</si>
  <si>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</si>
  <si>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</si>
  <si>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</si>
  <si>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</si>
  <si>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</si>
  <si>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</si>
  <si>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</si>
  <si>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</si>
  <si>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</si>
  <si>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</si>
  <si>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</si>
  <si>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</si>
  <si>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</si>
  <si>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</si>
  <si>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</si>
  <si>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</si>
  <si>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</si>
  <si>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</si>
  <si>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</si>
  <si>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</si>
  <si>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</si>
  <si>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</si>
  <si>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</si>
  <si>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</si>
  <si>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</si>
  <si>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</si>
  <si>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</si>
  <si>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</si>
  <si>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</si>
  <si>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</si>
  <si>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</si>
  <si>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</si>
  <si>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</si>
  <si>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</si>
  <si>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</si>
  <si>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</si>
  <si>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</si>
  <si>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</si>
  <si>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</si>
  <si>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</si>
  <si>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</si>
  <si>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</si>
  <si>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</si>
  <si>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</si>
  <si>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</si>
  <si>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</si>
  <si>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</si>
  <si>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</si>
  <si>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</si>
  <si>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</si>
  <si>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</si>
  <si>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</si>
  <si>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</si>
  <si>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</si>
  <si>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</si>
  <si>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</si>
  <si>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</si>
  <si>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</si>
  <si>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</si>
  <si>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</si>
  <si>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</si>
  <si>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</si>
  <si>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</si>
  <si>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</si>
  <si>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</si>
  <si>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</si>
  <si>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</si>
  <si>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</si>
  <si>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</si>
  <si>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</si>
  <si>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</si>
  <si>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</si>
  <si>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</si>
  <si>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</si>
  <si>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</si>
  <si>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</si>
  <si>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</si>
  <si>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</si>
  <si>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</si>
  <si>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</si>
  <si>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</si>
  <si>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</si>
  <si>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</si>
  <si>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</si>
  <si>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</si>
  <si>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</si>
  <si>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</si>
  <si>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</si>
  <si>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</si>
  <si>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</si>
  <si>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</si>
  <si>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</si>
  <si>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</si>
  <si>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</si>
  <si>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</si>
  <si>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</si>
  <si>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</si>
  <si>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</si>
  <si>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</si>
  <si>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</si>
  <si>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</si>
  <si>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</si>
  <si>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</si>
  <si>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</si>
  <si>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</si>
  <si>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</si>
  <si>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</si>
  <si>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</si>
  <si>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</si>
  <si>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</si>
  <si>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</si>
  <si>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</si>
  <si>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</si>
  <si>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</si>
  <si>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</si>
  <si>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</si>
  <si>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</si>
  <si>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</si>
  <si>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</si>
  <si>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</si>
  <si>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</si>
  <si>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</si>
  <si>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</si>
  <si>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</si>
  <si>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</si>
  <si>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</si>
  <si>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</si>
  <si>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</si>
  <si>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</si>
  <si>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</si>
  <si>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</si>
  <si>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</si>
  <si>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</si>
  <si>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</si>
  <si>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</si>
  <si>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</si>
  <si>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</si>
  <si>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</si>
  <si>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</si>
  <si>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</si>
  <si>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</si>
  <si>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</si>
  <si>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</si>
  <si>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</si>
  <si>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</si>
  <si>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</si>
  <si>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</si>
  <si>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</si>
  <si>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</si>
  <si>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</si>
  <si>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</si>
  <si>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</si>
  <si>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</si>
  <si>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</si>
  <si>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</si>
  <si>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</si>
  <si>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</si>
  <si>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</si>
  <si>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</si>
  <si>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</si>
  <si>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</si>
  <si>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</si>
  <si>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</si>
  <si>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</si>
  <si>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</si>
  <si>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</si>
  <si>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</si>
  <si>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</si>
  <si>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</si>
  <si>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</si>
  <si>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</si>
  <si>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</si>
  <si>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</si>
  <si>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</si>
  <si>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</si>
  <si>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</si>
  <si>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</si>
  <si>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</si>
  <si>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</si>
  <si>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</si>
  <si>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</si>
  <si>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</si>
  <si>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</si>
  <si>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</si>
  <si>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</si>
  <si>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</si>
  <si>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</si>
  <si>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</si>
  <si>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</si>
  <si>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</si>
  <si>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</si>
  <si>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</si>
  <si>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</si>
  <si>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</si>
  <si>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</si>
  <si>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</si>
  <si>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</si>
  <si>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</si>
  <si>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</si>
  <si>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</si>
  <si>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</si>
  <si>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</si>
  <si>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</si>
  <si>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</si>
  <si>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</si>
  <si>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</si>
  <si>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</si>
  <si>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</si>
  <si>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</si>
  <si>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</si>
  <si>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</si>
  <si>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</si>
  <si>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</si>
  <si>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</si>
  <si>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</si>
  <si>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</si>
  <si>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</si>
  <si>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</si>
  <si>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</si>
  <si>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</si>
  <si>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</si>
  <si>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</si>
  <si>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</si>
  <si>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</si>
  <si>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</si>
  <si>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</si>
  <si>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</si>
  <si>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</si>
  <si>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</si>
  <si>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</si>
  <si>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</si>
  <si>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</si>
  <si>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</si>
  <si>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</si>
  <si>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</si>
  <si>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</si>
  <si>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</si>
  <si>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</si>
  <si>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</si>
  <si>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</si>
  <si>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</si>
  <si>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</si>
  <si>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</si>
  <si>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</si>
  <si>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</si>
  <si>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</si>
  <si>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</si>
  <si>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</si>
  <si>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</si>
  <si>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</si>
  <si>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</si>
  <si>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</si>
  <si>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</si>
  <si>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</si>
  <si>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</si>
  <si>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</si>
  <si>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</si>
  <si>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</si>
  <si>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</si>
  <si>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</si>
  <si>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</si>
  <si>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</si>
  <si>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</si>
  <si>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</si>
  <si>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</si>
  <si>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</si>
  <si>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</si>
  <si>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</si>
  <si>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</si>
  <si>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</si>
  <si>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</si>
  <si>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</si>
  <si>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</si>
  <si>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</si>
  <si>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</si>
  <si>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</si>
  <si>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</si>
  <si>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</si>
  <si>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</si>
  <si>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</si>
  <si>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</si>
  <si>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</si>
  <si>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</si>
  <si>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</si>
  <si>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</si>
  <si>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</si>
  <si>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</si>
  <si>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</si>
  <si>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</si>
  <si>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</si>
  <si>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</si>
  <si>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</si>
  <si>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</si>
  <si>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</si>
  <si>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</si>
  <si>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</si>
  <si>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</si>
  <si>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</si>
  <si>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</si>
  <si>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</si>
  <si>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</si>
  <si>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</si>
  <si>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</si>
  <si>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</si>
  <si>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</si>
  <si>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</si>
  <si>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</si>
  <si>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</si>
  <si>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</si>
  <si>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</si>
  <si>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</si>
  <si>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</si>
  <si>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</si>
  <si>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</si>
  <si>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</si>
  <si>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</si>
  <si>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</si>
  <si>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</si>
  <si>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</si>
  <si>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</si>
  <si>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</si>
  <si>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</si>
  <si>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</si>
  <si>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</si>
  <si>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</si>
  <si>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</si>
  <si>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</si>
  <si>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</si>
  <si>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</si>
  <si>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</si>
  <si>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</si>
  <si>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</si>
  <si>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</si>
  <si>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</si>
  <si>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</si>
  <si>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</si>
  <si>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</si>
  <si>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</si>
  <si>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</si>
  <si>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</si>
  <si>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</si>
  <si>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</si>
  <si>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</si>
  <si>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</si>
  <si>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</si>
  <si>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</si>
  <si>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</si>
  <si>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</si>
  <si>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</si>
  <si>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</si>
  <si>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</si>
  <si>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</si>
  <si>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</si>
  <si>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</si>
  <si>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</si>
  <si>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</si>
  <si>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</si>
  <si>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</si>
  <si>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</si>
  <si>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</si>
  <si>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</si>
  <si>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</si>
  <si>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</si>
  <si>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</si>
  <si>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</si>
  <si>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</si>
  <si>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</si>
  <si>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</si>
  <si>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</si>
  <si>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</si>
  <si>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</si>
  <si>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</si>
  <si>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</si>
  <si>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</si>
  <si>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</si>
  <si>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</si>
  <si>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</si>
  <si>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</si>
  <si>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</si>
  <si>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</si>
  <si>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</si>
  <si>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</si>
  <si>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</si>
  <si>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</si>
  <si>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</si>
  <si>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</si>
  <si>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</si>
  <si>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</si>
  <si>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</si>
  <si>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</si>
  <si>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</si>
  <si>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</si>
  <si>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</si>
  <si>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</si>
  <si>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</si>
  <si>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</si>
  <si>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</si>
  <si>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</si>
  <si>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</si>
  <si>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</si>
  <si>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</si>
  <si>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</si>
  <si>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</si>
  <si>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</si>
  <si>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</si>
  <si>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</si>
  <si>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</si>
  <si>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</si>
  <si>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</si>
  <si>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</si>
  <si>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</si>
  <si>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</si>
  <si>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</si>
  <si>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</si>
  <si>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</si>
  <si>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</si>
  <si>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</si>
  <si>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</si>
  <si>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</si>
  <si>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</si>
  <si>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</si>
  <si>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</si>
  <si>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</si>
  <si>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</si>
  <si>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</si>
  <si>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</si>
  <si>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</si>
  <si>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</si>
  <si>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</si>
  <si>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</si>
  <si>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</si>
  <si>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</si>
  <si>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</si>
  <si>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</si>
  <si>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</si>
  <si>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</si>
  <si>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</si>
  <si>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</si>
  <si>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</si>
  <si>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</si>
  <si>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</si>
  <si>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</si>
  <si>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</si>
  <si>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</si>
  <si>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</si>
  <si>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</si>
  <si>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</si>
  <si>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</si>
  <si>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</si>
  <si>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</si>
  <si>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</si>
  <si>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</si>
  <si>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</si>
  <si>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</si>
  <si>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</si>
  <si>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</si>
  <si>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</si>
  <si>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</si>
  <si>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</si>
  <si>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</si>
  <si>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</si>
  <si>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</si>
  <si>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</si>
  <si>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</si>
  <si>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</si>
  <si>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</si>
  <si>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</si>
  <si>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</si>
  <si>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</si>
  <si>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</si>
  <si>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</si>
  <si>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</si>
  <si>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</si>
  <si>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</si>
  <si>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</si>
  <si>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</si>
  <si>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</si>
  <si>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</si>
  <si>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</si>
  <si>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</si>
  <si>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</si>
  <si>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</si>
  <si>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</si>
  <si>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</si>
  <si>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</si>
  <si>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</si>
  <si>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</si>
  <si>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</si>
  <si>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</si>
  <si>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</si>
  <si>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</si>
  <si>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</si>
  <si>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</si>
  <si>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</si>
  <si>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</si>
  <si>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</si>
  <si>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</si>
  <si>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</si>
  <si>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</si>
  <si>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</si>
  <si>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</si>
  <si>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</si>
  <si>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</si>
  <si>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</si>
  <si>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</si>
  <si>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</si>
  <si>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</si>
  <si>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</si>
  <si>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</si>
  <si>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</si>
  <si>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</si>
  <si>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</si>
  <si>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</si>
  <si>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</si>
  <si>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</si>
  <si>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</si>
  <si>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</si>
  <si>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</si>
  <si>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</si>
  <si>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</si>
  <si>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</si>
  <si>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</si>
  <si>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</si>
  <si>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</si>
  <si>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</si>
  <si>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</si>
  <si>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</si>
  <si>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</si>
  <si>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</si>
  <si>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</si>
  <si>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</si>
  <si>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</si>
  <si>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</si>
  <si>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</si>
  <si>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</si>
  <si>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</si>
  <si>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</si>
  <si>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</si>
  <si>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</si>
  <si>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</si>
  <si>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</si>
  <si>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</si>
  <si>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</si>
  <si>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</si>
  <si>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</si>
  <si>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</si>
  <si>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</si>
  <si>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</si>
  <si>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</si>
  <si>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</si>
  <si>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</si>
  <si>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</si>
  <si>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</si>
  <si>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</si>
  <si>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</si>
  <si>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</si>
  <si>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</si>
  <si>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</si>
  <si>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</si>
  <si>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</si>
  <si>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</si>
  <si>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</si>
  <si>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</si>
  <si>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</si>
  <si>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</si>
  <si>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</si>
  <si>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</si>
  <si>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</si>
  <si>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</si>
  <si>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</si>
  <si>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</si>
  <si>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</si>
  <si>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</si>
  <si>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</si>
  <si>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</si>
  <si>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</si>
  <si>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</si>
  <si>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</si>
  <si>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</si>
  <si>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</si>
  <si>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</si>
  <si>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</si>
  <si>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</si>
  <si>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</si>
  <si>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</si>
  <si>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</si>
  <si>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</si>
  <si>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</si>
  <si>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</si>
  <si>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</si>
  <si>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</si>
  <si>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</si>
  <si>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</si>
  <si>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</si>
  <si>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</si>
  <si>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</si>
  <si>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</si>
  <si>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</si>
  <si>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</si>
  <si>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</si>
  <si>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</si>
  <si>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</si>
  <si>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</si>
  <si>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</si>
  <si>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</si>
  <si>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</si>
  <si>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</si>
  <si>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</si>
  <si>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</si>
  <si>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</si>
  <si>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</si>
  <si>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</si>
  <si>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</si>
  <si>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</si>
  <si>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</si>
  <si>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</si>
  <si>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</si>
  <si>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</si>
  <si>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</si>
  <si>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</si>
  <si>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</si>
  <si>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</si>
  <si>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</si>
  <si>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</si>
  <si>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</si>
  <si>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</si>
  <si>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</si>
  <si>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</si>
  <si>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</si>
  <si>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</si>
  <si>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</si>
  <si>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</si>
  <si>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</si>
  <si>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</si>
  <si>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</si>
  <si>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</si>
  <si>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</si>
  <si>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</si>
  <si>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</si>
  <si>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</si>
  <si>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</si>
  <si>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</si>
  <si>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</si>
  <si>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</si>
  <si>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</si>
  <si>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</si>
  <si>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</si>
  <si>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</si>
  <si>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</si>
  <si>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</si>
  <si>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</si>
  <si>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</si>
  <si>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</si>
  <si>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</si>
  <si>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</si>
  <si>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</si>
  <si>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</si>
  <si>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</si>
  <si>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</si>
  <si>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</si>
  <si>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</si>
  <si>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</si>
  <si>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</si>
  <si>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</si>
  <si>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</si>
  <si>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</si>
  <si>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</si>
  <si>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</si>
  <si>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</si>
  <si>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</si>
  <si>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</si>
  <si>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</si>
  <si>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</si>
  <si>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</si>
  <si>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</si>
  <si>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</si>
  <si>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</si>
  <si>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</si>
  <si>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</si>
  <si>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</si>
  <si>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</si>
  <si>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</si>
  <si>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</si>
  <si>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</si>
  <si>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</si>
  <si>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</si>
  <si>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</si>
  <si>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</si>
  <si>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</si>
  <si>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</si>
  <si>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</si>
  <si>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</si>
  <si>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</si>
  <si>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</si>
  <si>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</si>
  <si>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</si>
  <si>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</si>
  <si>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</si>
  <si>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</si>
  <si>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</si>
  <si>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</si>
  <si>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</si>
  <si>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</si>
  <si>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</si>
  <si>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</si>
  <si>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</si>
  <si>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</si>
  <si>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</si>
  <si>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</si>
  <si>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</si>
  <si>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</si>
  <si>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</si>
  <si>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</si>
  <si>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</si>
  <si>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</si>
  <si>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</si>
  <si>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</si>
  <si>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</si>
  <si>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</si>
  <si>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</si>
  <si>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</si>
  <si>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</si>
  <si>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</si>
  <si>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</si>
  <si>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</si>
  <si>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</si>
  <si>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</si>
  <si>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</si>
  <si>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</si>
  <si>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</si>
  <si>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</si>
  <si>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</si>
  <si>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</si>
  <si>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</si>
  <si>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</si>
  <si>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</si>
  <si>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</si>
  <si>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</si>
  <si>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</si>
  <si>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</si>
  <si>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</si>
  <si>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</si>
  <si>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</si>
  <si>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</si>
  <si>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</si>
  <si>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</si>
  <si>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</si>
  <si>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</si>
  <si>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</si>
  <si>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</si>
  <si>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</si>
  <si>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</si>
  <si>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</si>
  <si>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</si>
  <si>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</si>
  <si>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</si>
  <si>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</si>
  <si>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</si>
  <si>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</si>
  <si>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</si>
  <si>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</si>
  <si>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</si>
  <si>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</si>
  <si>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</si>
  <si>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</si>
  <si>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</si>
  <si>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</si>
  <si>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</si>
  <si>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</si>
  <si>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</si>
  <si>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</si>
  <si>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</si>
  <si>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</si>
  <si>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</si>
  <si>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</si>
  <si>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</si>
  <si>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</si>
  <si>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</si>
  <si>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</si>
  <si>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</si>
  <si>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</si>
  <si>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</si>
  <si>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</si>
  <si>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</si>
  <si>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</si>
  <si>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</si>
  <si>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</si>
  <si>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</si>
  <si>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</si>
  <si>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</si>
  <si>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</si>
  <si>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</si>
  <si>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</si>
  <si>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</si>
  <si>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</si>
  <si>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</si>
  <si>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</si>
  <si>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</si>
  <si>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</si>
  <si>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</si>
  <si>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</si>
  <si>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</si>
  <si>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</si>
  <si>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</si>
  <si>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</si>
  <si>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</si>
  <si>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</si>
  <si>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</si>
  <si>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</si>
  <si>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</si>
  <si>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</si>
  <si>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</si>
  <si>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</si>
  <si>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</si>
  <si>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</si>
  <si>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</si>
  <si>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</si>
  <si>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</si>
  <si>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</si>
  <si>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</si>
  <si>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</si>
  <si>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</si>
  <si>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</si>
  <si>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</si>
  <si>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</si>
  <si>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</si>
  <si>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</si>
  <si>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</si>
  <si>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</si>
  <si>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</si>
  <si>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</si>
  <si>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</si>
  <si>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</si>
  <si>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</si>
  <si>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</si>
  <si>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</si>
  <si>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</si>
  <si>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</si>
  <si>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</si>
  <si>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</si>
  <si>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</si>
  <si>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</si>
  <si>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</si>
  <si>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</si>
  <si>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</si>
  <si>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</si>
  <si>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</si>
  <si>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</si>
  <si>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</si>
  <si>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</si>
  <si>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</si>
  <si>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</si>
  <si>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</si>
  <si>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</si>
  <si>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</si>
  <si>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</si>
  <si>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</si>
  <si>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</si>
  <si>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</si>
  <si>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</si>
  <si>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</si>
  <si>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</si>
  <si>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</si>
  <si>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</si>
  <si>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</si>
  <si>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</si>
  <si>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</si>
  <si>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</si>
  <si>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</si>
  <si>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</si>
  <si>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</si>
  <si>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</si>
  <si>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</si>
  <si>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</si>
  <si>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</si>
  <si>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</si>
  <si>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</si>
  <si>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</si>
  <si>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</si>
  <si>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</si>
  <si>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</si>
  <si>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</si>
  <si>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</si>
  <si>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</si>
  <si>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</si>
  <si>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</si>
  <si>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</si>
  <si>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</si>
  <si>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</si>
  <si>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</si>
  <si>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</si>
  <si>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</si>
  <si>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</si>
  <si>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</si>
  <si>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</si>
  <si>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</si>
  <si>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</si>
  <si>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</si>
  <si>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</si>
  <si>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</si>
  <si>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</si>
  <si>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</si>
  <si>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</si>
  <si>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</si>
  <si>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</si>
  <si>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</si>
  <si>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</si>
  <si>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</si>
  <si>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</si>
  <si>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</si>
  <si>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</si>
  <si>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</si>
  <si>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</si>
  <si>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</si>
  <si>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</si>
  <si>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</si>
  <si>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</si>
  <si>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</si>
  <si>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</si>
  <si>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</si>
  <si>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</si>
  <si>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</si>
  <si>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</si>
  <si>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</si>
  <si>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</si>
  <si>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</si>
  <si>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</si>
  <si>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</si>
  <si>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</si>
  <si>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</si>
  <si>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</si>
  <si>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</si>
  <si>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</si>
  <si>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</si>
  <si>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</si>
  <si>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</si>
  <si>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</si>
  <si>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</si>
  <si>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</si>
  <si>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</si>
  <si>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</si>
  <si>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</si>
  <si>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</si>
  <si>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</si>
  <si>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</si>
  <si>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</si>
  <si>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</si>
  <si>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</si>
  <si>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</si>
  <si>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</si>
  <si>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</si>
  <si>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</si>
  <si>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</si>
  <si>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</si>
  <si>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</si>
  <si>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</si>
  <si>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</si>
  <si>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</si>
  <si>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</si>
  <si>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</si>
  <si>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</si>
  <si>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</si>
  <si>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</si>
  <si>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</si>
  <si>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</si>
  <si>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</si>
  <si>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</si>
  <si>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</si>
  <si>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</si>
  <si>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</si>
  <si>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</si>
  <si>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</si>
  <si>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</si>
  <si>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</si>
  <si>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</si>
  <si>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</si>
  <si>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</si>
  <si>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</si>
  <si>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</si>
  <si>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</si>
  <si>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</si>
  <si>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</si>
  <si>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</si>
  <si>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</si>
  <si>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</si>
  <si>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</si>
  <si>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</si>
  <si>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</si>
  <si>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</si>
  <si>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</si>
  <si>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</si>
  <si>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</si>
  <si>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</si>
  <si>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</si>
  <si>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</si>
  <si>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</si>
  <si>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</si>
  <si>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</si>
  <si>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</si>
  <si>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</si>
  <si>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</si>
  <si>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</si>
  <si>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</si>
  <si>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</si>
  <si>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</si>
  <si>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</si>
  <si>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</si>
  <si>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</si>
  <si>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</si>
  <si>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</si>
  <si>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</si>
  <si>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</si>
  <si>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</si>
  <si>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</si>
  <si>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</si>
  <si>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</si>
  <si>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</si>
  <si>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</si>
  <si>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</si>
  <si>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</si>
  <si>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</si>
  <si>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</si>
  <si>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</si>
  <si>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</si>
  <si>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</si>
  <si>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</si>
  <si>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</si>
  <si>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</si>
  <si>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</si>
  <si>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</si>
  <si>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</si>
  <si>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</si>
  <si>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</si>
  <si>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</si>
  <si>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</si>
  <si>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</si>
  <si>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</si>
  <si>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</si>
  <si>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</si>
  <si>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</si>
  <si>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</si>
  <si>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</si>
  <si>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</si>
  <si>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</si>
  <si>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</si>
  <si>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</si>
  <si>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</si>
  <si>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</si>
  <si>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</si>
  <si>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</si>
  <si>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</si>
  <si>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</si>
  <si>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</si>
  <si>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</si>
  <si>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</si>
  <si>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</si>
  <si>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</si>
  <si>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</si>
  <si>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</si>
  <si>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</si>
  <si>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</si>
  <si>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</si>
  <si>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</si>
  <si>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</si>
  <si>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</si>
  <si>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</si>
  <si>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</si>
  <si>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</si>
  <si>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</si>
  <si>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</si>
  <si>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</si>
  <si>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</si>
  <si>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</si>
  <si>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</si>
  <si>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</si>
  <si>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</si>
  <si>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</si>
  <si>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</si>
  <si>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</si>
  <si>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</si>
  <si>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</si>
  <si>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</si>
  <si>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</si>
  <si>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</si>
  <si>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</si>
  <si>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</si>
  <si>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</si>
  <si>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</si>
  <si>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</si>
  <si>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</si>
  <si>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</si>
  <si>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</si>
  <si>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</si>
  <si>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</si>
  <si>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</si>
  <si>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</si>
  <si>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</si>
  <si>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</si>
  <si>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</si>
  <si>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</si>
  <si>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</si>
  <si>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</si>
  <si>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</si>
  <si>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</si>
  <si>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</si>
  <si>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</si>
  <si>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</si>
  <si>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</si>
  <si>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</si>
  <si>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</si>
  <si>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</si>
  <si>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</si>
  <si>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</si>
  <si>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</si>
  <si>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</si>
  <si>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</si>
  <si>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</si>
  <si>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</si>
  <si>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</si>
  <si>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</si>
  <si>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</si>
  <si>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</si>
  <si>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</si>
  <si>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</si>
  <si>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</si>
  <si>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</si>
  <si>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</si>
  <si>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</si>
  <si>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</si>
  <si>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</si>
  <si>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</si>
  <si>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</si>
  <si>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</si>
  <si>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</si>
  <si>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</si>
  <si>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</si>
  <si>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</si>
  <si>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</si>
  <si>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</si>
  <si>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</si>
  <si>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</si>
  <si>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</si>
  <si>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</si>
  <si>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</si>
  <si>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</si>
  <si>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</si>
  <si>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</si>
  <si>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</si>
  <si>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</si>
  <si>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</si>
  <si>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</si>
  <si>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</si>
  <si>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</si>
  <si>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</si>
  <si>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</si>
  <si>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</si>
  <si>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</si>
  <si>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</si>
  <si>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</si>
  <si>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</si>
  <si>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</si>
  <si>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</si>
  <si>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</si>
  <si>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</si>
  <si>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</si>
  <si>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</si>
  <si>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</si>
  <si>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</si>
  <si>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</si>
  <si>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</si>
  <si>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</si>
  <si>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</si>
  <si>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</si>
  <si>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</si>
  <si>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</si>
  <si>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</si>
  <si>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</si>
  <si>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</si>
  <si>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</si>
  <si>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</si>
  <si>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</si>
  <si>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</si>
  <si>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</si>
  <si>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</si>
  <si>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</si>
  <si>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</si>
  <si>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</si>
  <si>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</si>
  <si>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</si>
  <si>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</si>
  <si>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</si>
  <si>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</si>
  <si>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</si>
  <si>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</si>
  <si>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</si>
  <si>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</si>
  <si>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</si>
  <si>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</si>
  <si>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</si>
  <si>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</si>
  <si>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</si>
  <si>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</si>
  <si>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</si>
  <si>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</si>
  <si>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</si>
  <si>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</si>
  <si>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</si>
  <si>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</si>
  <si>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</si>
  <si>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</si>
  <si>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</si>
  <si>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</si>
  <si>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</si>
  <si>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</si>
  <si>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</si>
  <si>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</si>
  <si>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</si>
  <si>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</si>
  <si>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</si>
  <si>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</si>
  <si>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</si>
  <si>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</si>
  <si>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</si>
  <si>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</si>
  <si>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</si>
  <si>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</si>
  <si>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</si>
  <si>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</si>
  <si>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</si>
  <si>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</si>
  <si>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</si>
  <si>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</si>
  <si>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</si>
  <si>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</si>
  <si>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</si>
  <si>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</si>
  <si>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</si>
  <si>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</si>
  <si>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</si>
  <si>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</si>
  <si>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</si>
  <si>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</si>
  <si>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</si>
  <si>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</si>
  <si>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</si>
  <si>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</si>
  <si>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</si>
  <si>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</si>
  <si>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</si>
  <si>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</si>
  <si>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</si>
  <si>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</si>
  <si>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</si>
  <si>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</si>
  <si>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</si>
  <si>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</si>
  <si>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</si>
  <si>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</si>
  <si>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</si>
  <si>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</si>
  <si>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</si>
  <si>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</si>
  <si>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</si>
  <si>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</si>
  <si>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</si>
  <si>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</si>
  <si>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</si>
  <si>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</si>
  <si>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</si>
  <si>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</si>
  <si>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</si>
  <si>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</si>
  <si>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</si>
  <si>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</si>
  <si>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</si>
  <si>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</si>
  <si>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</si>
  <si>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</si>
  <si>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</si>
  <si>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</si>
  <si>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</si>
  <si>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</si>
  <si>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</si>
  <si>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</si>
  <si>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</si>
  <si>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</si>
  <si>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</si>
  <si>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</si>
  <si>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</si>
  <si>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</si>
  <si>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</si>
  <si>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</si>
  <si>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</si>
  <si>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</si>
  <si>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</si>
  <si>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</si>
  <si>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</si>
  <si>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</si>
  <si>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</si>
  <si>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</si>
  <si>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</si>
  <si>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</si>
  <si>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</si>
  <si>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</si>
  <si>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</si>
  <si>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</si>
  <si>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</si>
  <si>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</si>
  <si>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</si>
  <si>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</si>
  <si>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</si>
  <si>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</si>
  <si>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</si>
  <si>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</si>
  <si>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</si>
  <si>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</si>
  <si>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</si>
  <si>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</si>
  <si>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</si>
  <si>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</si>
  <si>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</si>
  <si>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</si>
  <si>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</si>
  <si>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</si>
  <si>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</si>
  <si>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</si>
  <si>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</si>
  <si>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</si>
  <si>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</si>
  <si>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</si>
  <si>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</si>
  <si>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</si>
  <si>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</si>
  <si>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</si>
  <si>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</si>
  <si>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</si>
  <si>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</si>
  <si>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</si>
  <si>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</si>
  <si>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</si>
  <si>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</si>
  <si>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</si>
  <si>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</si>
  <si>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</si>
  <si>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</si>
  <si>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</si>
  <si>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</si>
  <si>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</si>
  <si>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</si>
  <si>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</si>
  <si>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</si>
  <si>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</si>
  <si>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</si>
  <si>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</si>
  <si>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</si>
  <si>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</si>
  <si>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</si>
  <si>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</si>
  <si>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</si>
  <si>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</si>
  <si>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</si>
  <si>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</si>
  <si>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</si>
  <si>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</si>
  <si>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</si>
  <si>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</si>
  <si>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</si>
  <si>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</si>
  <si>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</si>
  <si>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</si>
  <si>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</si>
  <si>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</si>
  <si>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</si>
  <si>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</si>
  <si>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</si>
  <si>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</si>
  <si>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</si>
  <si>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</si>
  <si>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</si>
  <si>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</si>
  <si>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</si>
  <si>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</si>
  <si>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</si>
  <si>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</si>
  <si>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</si>
  <si>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</si>
  <si>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</si>
  <si>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</si>
  <si>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</si>
  <si>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</si>
  <si>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</si>
  <si>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</si>
  <si>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</si>
  <si>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</si>
  <si>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</si>
  <si>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</si>
  <si>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</si>
  <si>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</si>
  <si>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</si>
  <si>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</si>
  <si>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</si>
  <si>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</si>
  <si>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</si>
  <si>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</si>
  <si>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</si>
  <si>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</si>
  <si>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</si>
  <si>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</si>
  <si>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</si>
  <si>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</si>
  <si>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</si>
  <si>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</si>
  <si>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</si>
  <si>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</si>
  <si>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</si>
  <si>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</si>
  <si>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</si>
  <si>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</si>
  <si>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</si>
  <si>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</si>
  <si>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</si>
  <si>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</si>
  <si>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</si>
  <si>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</si>
  <si>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</si>
  <si>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</si>
  <si>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</si>
  <si>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</si>
  <si>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</si>
  <si>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</si>
  <si>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</si>
  <si>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</si>
  <si>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</si>
  <si>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</si>
  <si>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</si>
  <si>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</si>
  <si>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</si>
  <si>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</si>
  <si>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</si>
  <si>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</si>
  <si>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</si>
  <si>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</si>
  <si>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</si>
  <si>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</si>
  <si>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</si>
  <si>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</si>
  <si>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</si>
  <si>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</si>
  <si>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</si>
  <si>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</si>
  <si>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</si>
  <si>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</si>
  <si>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</si>
  <si>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</si>
  <si>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</si>
  <si>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</si>
  <si>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</si>
  <si>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</si>
  <si>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</si>
  <si>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</si>
  <si>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</si>
  <si>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</si>
  <si>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</si>
  <si>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</si>
  <si>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</si>
  <si>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</si>
  <si>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</si>
  <si>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</si>
  <si>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</si>
  <si>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</si>
  <si>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</si>
  <si>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</si>
  <si>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</si>
  <si>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</si>
  <si>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</si>
  <si>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</si>
  <si>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</si>
  <si>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</si>
  <si>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</si>
  <si>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</si>
  <si>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</si>
  <si>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</si>
  <si>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</si>
  <si>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</si>
  <si>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</si>
  <si>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</si>
  <si>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</si>
  <si>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</si>
  <si>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</si>
  <si>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</si>
  <si>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</si>
  <si>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</si>
  <si>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</si>
  <si>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</si>
  <si>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</si>
  <si>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</si>
  <si>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</si>
  <si>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</si>
  <si>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</si>
  <si>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</si>
  <si>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</si>
  <si>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</si>
  <si>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</si>
  <si>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</si>
  <si>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</si>
  <si>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</si>
  <si>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</si>
  <si>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</si>
  <si>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</si>
  <si>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</si>
  <si>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</si>
  <si>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</si>
  <si>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</si>
  <si>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</si>
  <si>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</si>
  <si>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</si>
  <si>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</si>
  <si>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</si>
  <si>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</si>
  <si>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</si>
  <si>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</si>
  <si>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</si>
  <si>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</si>
  <si>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</si>
  <si>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</si>
  <si>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</si>
  <si>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</si>
  <si>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</si>
  <si>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</si>
  <si>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</si>
  <si>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</si>
  <si>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</si>
  <si>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</si>
  <si>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</si>
  <si>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</si>
  <si>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</si>
  <si>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</si>
  <si>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</si>
  <si>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</si>
  <si>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</si>
  <si>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</si>
  <si>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</si>
  <si>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</si>
  <si>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</si>
  <si>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</si>
  <si>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</si>
  <si>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</si>
  <si>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</si>
  <si>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</si>
  <si>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</si>
  <si>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</si>
  <si>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</si>
  <si>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</si>
  <si>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</si>
  <si>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</si>
  <si>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</si>
  <si>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</si>
  <si>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</si>
  <si>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</si>
  <si>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</si>
  <si>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</si>
  <si>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</si>
  <si>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</si>
  <si>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</si>
  <si>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</si>
  <si>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</si>
  <si>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</si>
  <si>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</si>
  <si>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</si>
  <si>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</si>
  <si>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</si>
  <si>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</si>
  <si>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</si>
  <si>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</si>
  <si>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</si>
  <si>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</si>
  <si>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</si>
  <si>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</si>
  <si>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</si>
  <si>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</si>
  <si>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</si>
  <si>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</si>
  <si>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</si>
  <si>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</si>
  <si>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</si>
  <si>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</si>
  <si>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</si>
  <si>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</si>
  <si>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</si>
  <si>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</si>
  <si>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</si>
  <si>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</si>
  <si>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</si>
  <si>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</si>
  <si>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</si>
  <si>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</si>
  <si>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</si>
  <si>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</si>
  <si>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</si>
  <si>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</si>
  <si>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</si>
  <si>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</si>
  <si>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</si>
  <si>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</si>
  <si>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</si>
  <si>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</si>
  <si>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</si>
  <si>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</si>
  <si>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</si>
  <si>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</si>
  <si>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</si>
  <si>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</si>
  <si>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</si>
  <si>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</si>
  <si>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</si>
  <si>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</si>
  <si>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</si>
  <si>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</si>
  <si>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</si>
  <si>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</si>
  <si>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</si>
  <si>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</si>
  <si>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</si>
  <si>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</si>
  <si>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</si>
  <si>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</si>
  <si>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</si>
  <si>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</si>
  <si>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</si>
  <si>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</si>
  <si>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</si>
  <si>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</si>
  <si>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</si>
  <si>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</si>
  <si>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</si>
  <si>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</si>
  <si>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</si>
  <si>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</si>
  <si>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</si>
  <si>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</si>
  <si>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</si>
  <si>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</si>
  <si>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</si>
  <si>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</si>
  <si>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</si>
  <si>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</si>
  <si>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</si>
  <si>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</si>
  <si>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</si>
  <si>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</si>
  <si>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</si>
  <si>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</si>
  <si>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</si>
  <si>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</si>
  <si>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</si>
  <si>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</si>
  <si>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</si>
  <si>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</si>
  <si>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</si>
  <si>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</si>
  <si>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</si>
  <si>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</si>
  <si>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</si>
  <si>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</si>
  <si>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</si>
  <si>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</si>
  <si>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</si>
  <si>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</si>
  <si>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</si>
  <si>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</si>
  <si>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</si>
  <si>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</si>
  <si>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</si>
  <si>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</si>
  <si>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</si>
  <si>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</si>
  <si>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</si>
  <si>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</si>
  <si>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</si>
  <si>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</si>
  <si>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</si>
  <si>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</si>
  <si>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</si>
  <si>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</si>
  <si>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</si>
  <si>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</si>
  <si>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</si>
  <si>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</si>
  <si>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</si>
  <si>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</si>
  <si>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</si>
  <si>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</si>
  <si>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</si>
  <si>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</si>
  <si>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</si>
  <si>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</si>
  <si>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</si>
  <si>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</si>
  <si>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</si>
  <si>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</si>
  <si>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</si>
  <si>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</si>
  <si>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</si>
  <si>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</si>
  <si>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</si>
  <si>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</si>
  <si>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</si>
  <si>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</si>
  <si>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</si>
  <si>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</si>
  <si>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</si>
  <si>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</si>
  <si>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</si>
  <si>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</si>
  <si>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</si>
  <si>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</si>
  <si>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</si>
  <si>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</si>
  <si>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</si>
  <si>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</si>
  <si>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</si>
  <si>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</si>
  <si>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</si>
  <si>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</si>
  <si>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</si>
  <si>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</si>
  <si>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</si>
  <si>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</si>
  <si>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</si>
  <si>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</si>
  <si>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</si>
  <si>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</si>
  <si>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</si>
  <si>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</si>
  <si>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</si>
  <si>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</si>
  <si>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</si>
  <si>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</si>
  <si>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</si>
  <si>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</si>
  <si>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</si>
  <si>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</si>
  <si>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</si>
  <si>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</si>
  <si>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</si>
  <si>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</si>
  <si>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</si>
  <si>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</si>
  <si>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</si>
  <si>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</si>
  <si>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</si>
  <si>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</si>
  <si>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</si>
  <si>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</si>
  <si>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</si>
  <si>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</si>
  <si>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</si>
  <si>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</si>
  <si>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</si>
  <si>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</si>
  <si>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</si>
  <si>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</si>
  <si>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</si>
  <si>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</si>
  <si>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</si>
  <si>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</si>
  <si>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</si>
  <si>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</si>
  <si>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</si>
  <si>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</si>
  <si>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</si>
  <si>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</si>
  <si>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</si>
  <si>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</si>
  <si>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</si>
  <si>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</si>
  <si>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</si>
  <si>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</si>
  <si>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</si>
  <si>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</si>
  <si>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</si>
  <si>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</si>
  <si>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</si>
  <si>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</si>
  <si>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</si>
  <si>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</si>
  <si>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</si>
  <si>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</si>
  <si>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</si>
  <si>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</si>
  <si>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</si>
  <si>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</si>
  <si>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</si>
  <si>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</si>
  <si>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</si>
  <si>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</si>
  <si>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</si>
  <si>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</si>
  <si>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</si>
  <si>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</si>
  <si>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</si>
  <si>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</si>
  <si>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</si>
  <si>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</si>
  <si>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</si>
  <si>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</si>
  <si>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</si>
  <si>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</si>
  <si>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</si>
  <si>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</si>
  <si>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</si>
  <si>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</si>
  <si>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</si>
  <si>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</si>
  <si>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</si>
  <si>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</si>
  <si>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</si>
  <si>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</si>
  <si>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</si>
  <si>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</si>
  <si>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</si>
  <si>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</si>
  <si>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</si>
  <si>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</si>
  <si>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</si>
  <si>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</si>
  <si>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</si>
  <si>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</si>
  <si>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</si>
  <si>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</si>
  <si>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</si>
  <si>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</si>
  <si>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</si>
  <si>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</si>
  <si>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</si>
  <si>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</si>
  <si>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</si>
  <si>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</si>
  <si>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</si>
  <si>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</si>
  <si>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</si>
  <si>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</si>
  <si>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</si>
  <si>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</si>
  <si>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</si>
  <si>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</si>
  <si>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</si>
  <si>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</si>
  <si>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</si>
  <si>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</si>
  <si>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</si>
  <si>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</si>
  <si>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</si>
  <si>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</si>
  <si>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</si>
  <si>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</si>
  <si>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</si>
  <si>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</si>
  <si>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</si>
  <si>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</si>
  <si>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</si>
  <si>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</si>
  <si>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</si>
  <si>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</si>
  <si>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</si>
  <si>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</si>
  <si>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</si>
  <si>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</si>
  <si>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</si>
  <si>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</si>
  <si>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</si>
  <si>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</si>
  <si>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</si>
  <si>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</si>
  <si>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</si>
  <si>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</si>
  <si>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</si>
  <si>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</si>
  <si>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</si>
  <si>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</si>
  <si>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</si>
  <si>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</si>
  <si>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</si>
  <si>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</si>
  <si>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</si>
  <si>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</si>
  <si>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</si>
  <si>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</si>
  <si>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</si>
  <si>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</si>
  <si>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</si>
  <si>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</si>
  <si>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</si>
  <si>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</si>
  <si>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</si>
  <si>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</si>
  <si>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</si>
  <si>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</si>
  <si>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</si>
  <si>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</si>
  <si>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</si>
  <si>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</si>
  <si>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</si>
  <si>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</si>
  <si>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</si>
  <si>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</si>
  <si>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</si>
  <si>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</si>
  <si>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</si>
  <si>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</si>
  <si>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</si>
  <si>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</si>
  <si>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</si>
  <si>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</si>
  <si>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</si>
  <si>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</si>
  <si>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</si>
  <si>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</si>
  <si>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</si>
  <si>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</si>
  <si>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</si>
  <si>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</si>
  <si>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</si>
  <si>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</si>
  <si>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</si>
  <si>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</si>
  <si>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</si>
  <si>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</si>
  <si>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</si>
  <si>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</si>
  <si>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</si>
  <si>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</si>
  <si>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</si>
  <si>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</si>
  <si>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</si>
  <si>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</si>
  <si>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</si>
  <si>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</si>
  <si>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</si>
  <si>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</si>
  <si>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</si>
  <si>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</si>
  <si>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</si>
  <si>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</si>
  <si>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</si>
  <si>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</si>
  <si>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</si>
  <si>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</si>
  <si>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</si>
  <si>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</si>
  <si>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</si>
  <si>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</si>
  <si>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</si>
  <si>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</si>
  <si>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</si>
  <si>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</si>
  <si>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</si>
  <si>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</si>
  <si>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</si>
  <si>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</si>
  <si>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</si>
  <si>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</si>
  <si>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</si>
  <si>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</si>
  <si>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</si>
  <si>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</si>
  <si>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</si>
  <si>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</si>
  <si>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</si>
  <si>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</si>
  <si>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</si>
  <si>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</si>
  <si>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</si>
  <si>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</si>
  <si>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</si>
  <si>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</si>
  <si>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</si>
  <si>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</si>
  <si>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</si>
  <si>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</si>
  <si>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</si>
  <si>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</si>
  <si>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</si>
  <si>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</si>
  <si>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</si>
  <si>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</si>
  <si>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</si>
  <si>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</si>
  <si>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</si>
  <si>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</si>
  <si>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</si>
  <si>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</si>
  <si>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</si>
  <si>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</si>
  <si>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</si>
  <si>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</si>
  <si>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</si>
  <si>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</si>
  <si>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</si>
  <si>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</si>
  <si>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</si>
  <si>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</si>
  <si>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</si>
  <si>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</si>
  <si>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</si>
  <si>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</si>
  <si>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</si>
  <si>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</si>
  <si>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</si>
  <si>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</si>
  <si>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</si>
  <si>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</si>
  <si>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</si>
  <si>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</si>
  <si>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</si>
  <si>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</si>
  <si>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</si>
  <si>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</si>
  <si>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</si>
  <si>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</si>
  <si>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</si>
  <si>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</si>
  <si>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</si>
  <si>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</si>
  <si>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</si>
  <si>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</si>
  <si>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</si>
  <si>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</si>
  <si>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</si>
  <si>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</si>
  <si>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</si>
  <si>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</si>
  <si>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</si>
  <si>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</si>
  <si>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</si>
  <si>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</si>
  <si>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</si>
  <si>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</si>
  <si>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</si>
  <si>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</si>
  <si>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</si>
  <si>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</si>
  <si>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</si>
  <si>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</si>
  <si>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</si>
  <si>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</si>
  <si>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</si>
  <si>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</si>
  <si>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</si>
  <si>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</si>
  <si>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</si>
  <si>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</si>
  <si>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</si>
  <si>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</si>
  <si>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</si>
  <si>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</si>
  <si>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</si>
  <si>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</si>
  <si>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</si>
  <si>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</si>
  <si>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</si>
  <si>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</si>
  <si>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</si>
  <si>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</si>
  <si>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</si>
  <si>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</si>
  <si>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</si>
  <si>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</si>
  <si>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</si>
  <si>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</si>
  <si>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</si>
  <si>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</si>
  <si>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</si>
  <si>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</si>
  <si>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</si>
  <si>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</si>
  <si>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</si>
  <si>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</si>
  <si>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</si>
  <si>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</si>
  <si>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</si>
  <si>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</si>
  <si>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</si>
  <si>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</si>
  <si>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</si>
  <si>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</si>
  <si>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</si>
  <si>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</si>
  <si>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</si>
  <si>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</si>
  <si>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</si>
  <si>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</si>
  <si>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</si>
  <si>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</si>
  <si>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</si>
  <si>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</si>
  <si>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</si>
  <si>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</si>
  <si>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</si>
  <si>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</si>
  <si>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</si>
  <si>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</si>
  <si>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</si>
  <si>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</si>
  <si>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</si>
  <si>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</si>
  <si>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</si>
  <si>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</si>
  <si>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</si>
  <si>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</si>
  <si>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</si>
  <si>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</si>
  <si>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</si>
  <si>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</si>
  <si>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</si>
  <si>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</si>
  <si>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</si>
  <si>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</si>
  <si>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</si>
  <si>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</si>
  <si>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</si>
  <si>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</si>
  <si>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</si>
  <si>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</si>
  <si>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</si>
  <si>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</si>
  <si>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</si>
  <si>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</si>
  <si>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</si>
  <si>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</si>
  <si>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</si>
  <si>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</si>
  <si>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</si>
  <si>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</si>
  <si>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</si>
  <si>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</si>
  <si>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</si>
  <si>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</si>
  <si>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</si>
  <si>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</si>
  <si>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</si>
  <si>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</si>
  <si>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</si>
  <si>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</si>
  <si>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</si>
  <si>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</si>
  <si>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</si>
  <si>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</si>
  <si>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</si>
  <si>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</si>
  <si>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</si>
  <si>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</si>
  <si>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</si>
  <si>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</si>
  <si>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</si>
  <si>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</si>
  <si>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</si>
  <si>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</si>
  <si>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</si>
  <si>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</si>
  <si>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</si>
  <si>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</si>
  <si>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</si>
  <si>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</si>
  <si>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</si>
  <si>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</si>
  <si>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</si>
  <si>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</si>
  <si>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</si>
  <si>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</si>
  <si>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</si>
  <si>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</si>
  <si>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</si>
  <si>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</si>
  <si>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</si>
  <si>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</si>
  <si>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</si>
  <si>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</si>
  <si>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</si>
  <si>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</si>
  <si>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</si>
  <si>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</si>
  <si>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</si>
  <si>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</si>
  <si>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</si>
  <si>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</si>
  <si>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</si>
  <si>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</si>
  <si>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</si>
  <si>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</si>
  <si>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</si>
  <si>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</si>
  <si>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</si>
  <si>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</si>
  <si>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</si>
  <si>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</si>
  <si>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</si>
  <si>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</si>
  <si>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</si>
  <si>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</si>
  <si>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</si>
  <si>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</si>
  <si>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</si>
  <si>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</si>
  <si>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</si>
  <si>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</si>
  <si>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</si>
  <si>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</si>
  <si>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</si>
  <si>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</si>
  <si>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</si>
  <si>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</si>
  <si>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</si>
  <si>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</si>
  <si>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</si>
  <si>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</si>
  <si>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</si>
  <si>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</si>
  <si>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</si>
  <si>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</si>
  <si>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</si>
  <si>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</si>
  <si>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</si>
  <si>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</si>
  <si>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</si>
  <si>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</si>
  <si>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</si>
  <si>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</si>
  <si>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</si>
  <si>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</si>
  <si>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</si>
  <si>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</si>
  <si>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</si>
  <si>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</si>
  <si>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</si>
  <si>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</si>
  <si>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</si>
  <si>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</si>
  <si>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</si>
  <si>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</si>
  <si>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</si>
  <si>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</si>
  <si>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</si>
  <si>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</si>
  <si>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</si>
  <si>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</si>
  <si>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</si>
  <si>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</si>
  <si>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</si>
  <si>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</si>
  <si>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</si>
  <si>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</si>
  <si>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</si>
  <si>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</si>
  <si>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</si>
  <si>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</si>
  <si>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</si>
  <si>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</si>
  <si>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</si>
  <si>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</si>
  <si>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</si>
  <si>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</si>
  <si>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</si>
  <si>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</si>
  <si>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</si>
  <si>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</si>
  <si>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</si>
  <si>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</si>
  <si>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</si>
  <si>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</si>
  <si>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</si>
  <si>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</si>
  <si>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</si>
  <si>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</si>
  <si>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</si>
  <si>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</si>
  <si>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</si>
  <si>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</si>
  <si>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</si>
  <si>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</si>
  <si>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</si>
  <si>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</si>
  <si>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</si>
  <si>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</si>
  <si>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</si>
  <si>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</si>
  <si>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</si>
  <si>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</si>
  <si>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</si>
  <si>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</si>
  <si>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</si>
  <si>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</si>
  <si>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</si>
  <si>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</si>
  <si>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</si>
  <si>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</si>
  <si>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</si>
  <si>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</si>
  <si>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</si>
  <si>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</si>
  <si>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</si>
  <si>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</si>
  <si>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</si>
  <si>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</si>
  <si>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</si>
  <si>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</si>
  <si>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</si>
  <si>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</si>
  <si>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</si>
  <si>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</si>
  <si>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</si>
  <si>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</si>
  <si>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</si>
  <si>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</si>
  <si>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</si>
  <si>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</si>
  <si>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</si>
  <si>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</si>
  <si>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</si>
  <si>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</si>
  <si>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</si>
  <si>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</si>
  <si>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</si>
  <si>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</si>
  <si>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</si>
  <si>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</si>
  <si>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</si>
  <si>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</si>
  <si>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</si>
  <si>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</si>
  <si>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</si>
  <si>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</si>
  <si>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</si>
  <si>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</si>
  <si>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</si>
  <si>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</si>
  <si>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</si>
  <si>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</si>
  <si>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</si>
  <si>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</si>
  <si>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</si>
  <si>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</si>
  <si>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</si>
  <si>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</si>
  <si>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</si>
  <si>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</si>
  <si>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</si>
  <si>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</si>
  <si>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</si>
  <si>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</si>
  <si>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</si>
  <si>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</si>
  <si>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</si>
  <si>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</si>
  <si>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</si>
  <si>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</si>
  <si>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</si>
  <si>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</si>
  <si>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</si>
  <si>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</si>
  <si>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</si>
  <si>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</si>
  <si>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</si>
  <si>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</si>
  <si>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</si>
  <si>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</si>
  <si>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</si>
  <si>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</si>
  <si>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</si>
  <si>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</si>
  <si>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</si>
  <si>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</si>
  <si>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</si>
  <si>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</si>
  <si>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</si>
  <si>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</si>
  <si>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</si>
  <si>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</si>
  <si>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</si>
  <si>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</si>
  <si>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</si>
  <si>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</si>
  <si>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</si>
  <si>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</si>
  <si>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</si>
  <si>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</si>
  <si>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</si>
  <si>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</si>
  <si>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</si>
  <si>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</si>
  <si>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</si>
  <si>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</si>
  <si>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</si>
  <si>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</si>
  <si>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</si>
  <si>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</si>
  <si>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</si>
  <si>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</si>
  <si>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</si>
  <si>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</si>
  <si>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</si>
  <si>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</si>
  <si>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</si>
  <si>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</si>
  <si>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</si>
  <si>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</si>
  <si>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</si>
  <si>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</si>
  <si>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</si>
  <si>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</si>
  <si>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</si>
  <si>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</si>
  <si>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</si>
  <si>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</si>
  <si>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</si>
  <si>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</si>
  <si>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</si>
  <si>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</si>
  <si>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</si>
  <si>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</si>
  <si>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</si>
  <si>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</si>
  <si>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</si>
  <si>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</si>
  <si>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</si>
  <si>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</si>
  <si>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</si>
  <si>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</si>
  <si>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</si>
  <si>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</si>
  <si>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</si>
  <si>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</si>
  <si>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</si>
  <si>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</si>
  <si>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</si>
  <si>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</si>
  <si>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</si>
  <si>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</si>
  <si>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</si>
  <si>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</si>
  <si>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</si>
  <si>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</si>
  <si>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</si>
  <si>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</si>
  <si>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</si>
  <si>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</si>
  <si>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</si>
  <si>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</si>
  <si>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</si>
  <si>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</si>
  <si>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</si>
  <si>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</si>
  <si>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</si>
  <si>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</si>
  <si>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</si>
  <si>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</si>
  <si>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</si>
  <si>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</si>
  <si>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</si>
  <si>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</si>
  <si>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</si>
  <si>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</si>
  <si>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</si>
  <si>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</si>
  <si>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</si>
  <si>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</si>
  <si>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</si>
  <si>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</si>
  <si>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</si>
  <si>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</si>
  <si>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</si>
  <si>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</si>
  <si>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</si>
  <si>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</si>
  <si>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</si>
  <si>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</si>
  <si>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</si>
  <si>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</si>
  <si>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</si>
  <si>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</si>
  <si>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</si>
  <si>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</si>
  <si>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</si>
  <si>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</si>
  <si>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</si>
  <si>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</si>
  <si>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</si>
  <si>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</si>
  <si>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</si>
  <si>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</si>
  <si>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</si>
  <si>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</si>
  <si>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</si>
  <si>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</si>
  <si>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</si>
  <si>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</si>
  <si>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</si>
  <si>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</si>
  <si>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</si>
  <si>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</si>
  <si>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</si>
  <si>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</si>
  <si>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</si>
  <si>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</si>
  <si>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</si>
  <si>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</si>
  <si>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</si>
  <si>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</si>
  <si>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</si>
  <si>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</si>
  <si>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</si>
  <si>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</si>
  <si>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</si>
  <si>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</si>
  <si>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</si>
  <si>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</si>
  <si>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</si>
  <si>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</si>
  <si>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</si>
  <si>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</si>
  <si>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</si>
  <si>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</si>
  <si>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</si>
  <si>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</si>
  <si>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</si>
  <si>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</si>
  <si>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</si>
  <si>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</si>
  <si>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</si>
  <si>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</si>
  <si>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</si>
  <si>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</si>
  <si>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</si>
  <si>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</si>
  <si>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</si>
  <si>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</si>
  <si>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</si>
  <si>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</si>
  <si>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</si>
  <si>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</si>
  <si>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</si>
  <si>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</si>
  <si>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</si>
  <si>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</si>
  <si>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</si>
  <si>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</si>
  <si>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</si>
  <si>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</si>
  <si>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</si>
  <si>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</si>
  <si>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</si>
  <si>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</si>
  <si>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</si>
  <si>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</si>
  <si>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</si>
  <si>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</si>
  <si>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</si>
  <si>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</si>
  <si>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</si>
  <si>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</si>
  <si>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</si>
  <si>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</si>
  <si>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</si>
  <si>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</si>
  <si>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</si>
  <si>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</si>
  <si>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</si>
  <si>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</si>
  <si>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</si>
  <si>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</si>
  <si>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</si>
  <si>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</si>
  <si>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</si>
  <si>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</si>
  <si>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</si>
  <si>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</si>
  <si>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</si>
  <si>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</si>
  <si>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</si>
  <si>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</si>
  <si>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</si>
  <si>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</si>
  <si>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</si>
  <si>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</si>
  <si>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</si>
  <si>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</si>
  <si>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</si>
  <si>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</si>
  <si>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</si>
  <si>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</si>
  <si>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</si>
  <si>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</si>
  <si>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</si>
  <si>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</si>
  <si>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</si>
  <si>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</si>
  <si>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</si>
  <si>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</si>
  <si>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</si>
  <si>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</si>
  <si>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</si>
  <si>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</si>
  <si>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</si>
  <si>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</si>
  <si>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</si>
  <si>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</si>
  <si>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</si>
  <si>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</si>
  <si>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</si>
  <si>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</si>
  <si>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</si>
  <si>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</si>
  <si>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</si>
  <si>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</si>
  <si>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</si>
  <si>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</si>
  <si>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</si>
  <si>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</si>
  <si>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</si>
  <si>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</si>
  <si>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</si>
  <si>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</si>
  <si>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</si>
  <si>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</si>
  <si>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</si>
  <si>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</si>
  <si>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</si>
  <si>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</si>
  <si>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</si>
  <si>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</si>
  <si>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</si>
  <si>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</si>
  <si>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</si>
  <si>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</si>
  <si>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</si>
  <si>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</si>
  <si>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</si>
  <si>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</si>
  <si>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</si>
  <si>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</si>
  <si>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</si>
  <si>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</si>
  <si>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</si>
  <si>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</si>
  <si>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</si>
  <si>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</si>
  <si>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</si>
  <si>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</si>
  <si>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</si>
  <si>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</si>
  <si>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</si>
  <si>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</si>
  <si>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</si>
  <si>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</si>
  <si>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</si>
  <si>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</si>
  <si>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</si>
  <si>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</si>
  <si>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</si>
  <si>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</si>
  <si>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</si>
  <si>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</si>
  <si>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</si>
  <si>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</si>
  <si>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</si>
  <si>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</si>
  <si>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</si>
  <si>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</si>
  <si>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</si>
  <si>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</si>
  <si>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</si>
  <si>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</si>
  <si>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</si>
  <si>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</si>
  <si>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</si>
  <si>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</si>
  <si>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</si>
  <si>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</si>
  <si>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</si>
  <si>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</si>
  <si>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</si>
  <si>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</si>
  <si>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</si>
  <si>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</si>
  <si>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</si>
  <si>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</si>
  <si>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</si>
  <si>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</si>
  <si>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</si>
  <si>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</si>
  <si>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</si>
  <si>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</si>
  <si>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</si>
  <si>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</si>
  <si>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</si>
  <si>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</si>
  <si>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</si>
  <si>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</si>
  <si>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</si>
  <si>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</si>
  <si>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</si>
  <si>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</si>
  <si>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</si>
  <si>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</si>
  <si>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</si>
  <si>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</si>
  <si>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</si>
  <si>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</si>
  <si>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</si>
  <si>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</si>
  <si>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</si>
  <si>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</si>
  <si>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</si>
  <si>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</si>
  <si>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</si>
  <si>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</si>
  <si>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</si>
  <si>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</si>
  <si>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</si>
  <si>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</si>
  <si>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</si>
  <si>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</si>
  <si>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</si>
  <si>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</si>
  <si>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</si>
  <si>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</si>
  <si>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</si>
  <si>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</si>
  <si>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</si>
  <si>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</si>
  <si>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</si>
  <si>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</si>
  <si>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</si>
  <si>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</si>
  <si>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</si>
  <si>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</si>
  <si>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</si>
  <si>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</si>
  <si>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</si>
  <si>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</si>
  <si>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</si>
  <si>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</si>
  <si>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</si>
  <si>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</si>
  <si>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</si>
  <si>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</si>
  <si>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</si>
  <si>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</si>
  <si>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</si>
  <si>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</si>
  <si>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</si>
  <si>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</si>
  <si>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</si>
  <si>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</si>
  <si>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</si>
  <si>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</si>
  <si>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</si>
  <si>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</si>
  <si>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</si>
  <si>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</si>
  <si>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</si>
  <si>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</si>
  <si>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</si>
  <si>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</si>
  <si>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</si>
  <si>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</si>
  <si>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</si>
  <si>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</si>
  <si>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</si>
  <si>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</si>
  <si>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</si>
  <si>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</si>
  <si>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</si>
  <si>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</si>
  <si>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</si>
  <si>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</si>
  <si>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</si>
  <si>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</si>
  <si>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</si>
  <si>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</si>
  <si>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</si>
  <si>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</si>
  <si>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</si>
  <si>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</si>
  <si>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</si>
  <si>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</si>
  <si>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</si>
  <si>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</si>
  <si>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</si>
  <si>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</si>
  <si>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</si>
  <si>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</si>
  <si>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</si>
  <si>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</si>
  <si>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</si>
  <si>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</si>
  <si>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</si>
  <si>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</si>
  <si>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</si>
  <si>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</si>
  <si>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</si>
  <si>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</si>
  <si>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</si>
  <si>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</si>
  <si>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</si>
  <si>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</si>
  <si>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</si>
  <si>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</si>
  <si>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</si>
  <si>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</si>
  <si>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</si>
  <si>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</si>
  <si>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</si>
  <si>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</si>
  <si>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</si>
  <si>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</si>
  <si>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</si>
  <si>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</si>
  <si>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</si>
  <si>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</si>
  <si>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</si>
  <si>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</si>
  <si>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</si>
  <si>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</si>
  <si>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</si>
  <si>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</si>
  <si>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</si>
  <si>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</si>
  <si>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</si>
  <si>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</si>
  <si>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</si>
  <si>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</si>
  <si>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</si>
  <si>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</si>
  <si>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</si>
  <si>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</si>
  <si>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</si>
  <si>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</si>
  <si>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</si>
  <si>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</si>
  <si>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</si>
  <si>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</si>
  <si>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</si>
  <si>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</si>
  <si>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</si>
  <si>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</si>
  <si>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</si>
  <si>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</si>
  <si>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</si>
  <si>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</si>
  <si>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</si>
  <si>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</si>
  <si>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</si>
  <si>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</si>
  <si>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</si>
  <si>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</si>
  <si>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</si>
  <si>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</si>
  <si>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</si>
  <si>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</si>
  <si>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</si>
  <si>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</si>
  <si>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</si>
  <si>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</si>
  <si>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</si>
  <si>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</si>
  <si>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</si>
  <si>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</si>
  <si>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</si>
  <si>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</si>
  <si>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</si>
  <si>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</si>
  <si>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</si>
  <si>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</si>
  <si>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</si>
  <si>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</si>
  <si>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</si>
  <si>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</si>
  <si>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</si>
  <si>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</si>
  <si>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</si>
  <si>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</si>
  <si>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</si>
  <si>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</si>
  <si>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</si>
  <si>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</si>
  <si>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</si>
  <si>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</si>
  <si>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</si>
  <si>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</si>
  <si>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</si>
  <si>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</si>
  <si>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</si>
  <si>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</si>
  <si>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</si>
  <si>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</si>
  <si>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</si>
  <si>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</si>
  <si>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</si>
  <si>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</si>
  <si>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</si>
  <si>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</si>
  <si>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</si>
  <si>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</si>
  <si>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</si>
  <si>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</si>
  <si>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</si>
  <si>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</si>
  <si>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</si>
  <si>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</si>
  <si>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</si>
  <si>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</si>
  <si>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</si>
  <si>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</si>
  <si>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</si>
  <si>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</si>
  <si>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</si>
  <si>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</si>
  <si>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</si>
  <si>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</si>
  <si>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</si>
  <si>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</si>
  <si>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</si>
  <si>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</si>
  <si>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</si>
  <si>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</si>
  <si>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</si>
  <si>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</si>
  <si>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</si>
  <si>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</si>
  <si>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</si>
  <si>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</si>
  <si>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</si>
  <si>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</si>
  <si>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</si>
  <si>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</si>
  <si>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</si>
  <si>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</si>
  <si>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</si>
  <si>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</si>
  <si>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</si>
  <si>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</si>
  <si>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</si>
  <si>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</si>
  <si>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</si>
  <si>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</si>
  <si>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</si>
  <si>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</si>
  <si>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</si>
  <si>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</si>
  <si>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</si>
  <si>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</si>
  <si>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</si>
  <si>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</si>
  <si>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</si>
  <si>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</si>
  <si>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</si>
  <si>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</si>
  <si>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</si>
  <si>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</si>
  <si>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</si>
  <si>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</si>
  <si>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</si>
  <si>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</si>
  <si>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</si>
  <si>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</si>
  <si>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</si>
  <si>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</si>
  <si>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</si>
  <si>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</si>
  <si>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</si>
  <si>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</si>
  <si>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</si>
  <si>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</si>
  <si>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</si>
  <si>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</si>
  <si>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</si>
  <si>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</si>
  <si>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</si>
  <si>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</si>
  <si>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</si>
  <si>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</si>
  <si>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</si>
  <si>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</si>
  <si>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</si>
  <si>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</si>
  <si>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</si>
  <si>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</si>
  <si>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</si>
  <si>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</si>
  <si>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</si>
  <si>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</si>
  <si>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</si>
  <si>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</si>
  <si>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</si>
  <si>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</si>
  <si>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</si>
  <si>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</si>
  <si>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</si>
  <si>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</si>
  <si>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</si>
  <si>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</si>
  <si>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</si>
  <si>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</si>
  <si>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</si>
  <si>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</si>
  <si>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</si>
  <si>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</si>
  <si>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</si>
  <si>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</si>
  <si>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</si>
  <si>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</si>
  <si>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</si>
  <si>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</si>
  <si>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</si>
  <si>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</si>
  <si>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</si>
  <si>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</si>
  <si>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</si>
  <si>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</si>
  <si>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</si>
  <si>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</si>
  <si>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</si>
  <si>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</si>
  <si>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</si>
  <si>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</si>
  <si>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</si>
  <si>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</si>
  <si>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</si>
  <si>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</si>
  <si>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</si>
  <si>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</si>
  <si>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</si>
  <si>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</si>
  <si>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</si>
  <si>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</si>
  <si>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</si>
  <si>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</si>
  <si>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</si>
  <si>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</si>
  <si>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</si>
  <si>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</si>
  <si>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</si>
  <si>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</si>
  <si>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</si>
  <si>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</si>
  <si>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</si>
  <si>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</si>
  <si>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</si>
  <si>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</si>
  <si>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</si>
  <si>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</si>
  <si>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</si>
  <si>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</si>
  <si>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</si>
  <si>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</si>
  <si>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</si>
  <si>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</si>
  <si>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</si>
  <si>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</si>
  <si>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</si>
  <si>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</si>
  <si>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</si>
  <si>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</si>
  <si>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</si>
  <si>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</si>
  <si>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</si>
  <si>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</si>
  <si>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</si>
  <si>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</si>
  <si>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</si>
  <si>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</si>
  <si>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</si>
  <si>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</si>
  <si>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</si>
  <si>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</si>
  <si>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</si>
  <si>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</si>
  <si>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</si>
  <si>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</si>
  <si>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</si>
  <si>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</si>
  <si>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</si>
  <si>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</si>
  <si>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</si>
  <si>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</si>
  <si>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</si>
  <si>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</si>
  <si>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</si>
  <si>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</si>
  <si>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</si>
  <si>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</si>
  <si>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</si>
  <si>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</si>
  <si>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</si>
  <si>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</si>
  <si>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</si>
  <si>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</si>
  <si>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</si>
  <si>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</si>
  <si>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</si>
  <si>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</si>
  <si>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</si>
  <si>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</si>
  <si>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</si>
  <si>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</si>
  <si>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</si>
  <si>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</si>
  <si>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</si>
  <si>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</si>
  <si>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</si>
  <si>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</si>
  <si>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</si>
  <si>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</si>
  <si>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</si>
  <si>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</si>
  <si>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</si>
  <si>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</si>
  <si>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</si>
  <si>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</si>
  <si>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</si>
  <si>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</si>
  <si>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</si>
  <si>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</si>
  <si>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</si>
  <si>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</si>
  <si>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</si>
  <si>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</si>
  <si>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</si>
  <si>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</si>
  <si>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</si>
  <si>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</si>
  <si>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</si>
  <si>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</si>
  <si>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</si>
  <si>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</si>
  <si>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</si>
  <si>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</si>
  <si>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</si>
  <si>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</si>
  <si>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</si>
  <si>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</si>
  <si>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</si>
  <si>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</si>
  <si>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</si>
  <si>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</si>
  <si>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</si>
  <si>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</si>
  <si>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</si>
  <si>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</si>
  <si>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</si>
  <si>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</si>
  <si>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</si>
  <si>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</si>
  <si>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</si>
  <si>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</si>
  <si>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</si>
  <si>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</si>
  <si>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</si>
  <si>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</si>
  <si>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</si>
  <si>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</si>
  <si>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</si>
  <si>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</si>
  <si>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</si>
  <si>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</si>
  <si>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</si>
  <si>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</si>
  <si>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</si>
  <si>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</si>
  <si>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</si>
  <si>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</si>
  <si>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</si>
  <si>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</si>
  <si>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</si>
  <si>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</si>
  <si>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</si>
  <si>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</si>
  <si>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</si>
  <si>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</si>
  <si>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</si>
  <si>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</si>
  <si>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</si>
  <si>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</si>
  <si>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</si>
  <si>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</si>
  <si>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</si>
  <si>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</si>
  <si>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</si>
  <si>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</si>
  <si>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</si>
  <si>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</si>
  <si>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</si>
  <si>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</si>
  <si>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</si>
  <si>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</si>
  <si>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</si>
  <si>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</si>
  <si>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</si>
  <si>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</si>
  <si>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</si>
  <si>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</si>
  <si>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</si>
  <si>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</si>
  <si>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</si>
  <si>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</si>
  <si>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</si>
  <si>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</si>
  <si>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</si>
  <si>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</si>
  <si>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</si>
  <si>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</si>
  <si>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</si>
  <si>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</si>
  <si>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</si>
  <si>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</si>
  <si>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</si>
  <si>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</si>
  <si>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</si>
  <si>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</si>
  <si>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</si>
  <si>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</si>
  <si>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</si>
  <si>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</si>
  <si>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</si>
  <si>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</si>
  <si>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</si>
  <si>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</si>
  <si>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</si>
  <si>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</si>
  <si>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</si>
  <si>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</si>
  <si>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</si>
  <si>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</si>
  <si>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</si>
  <si>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</si>
  <si>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</si>
  <si>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</si>
  <si>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</si>
  <si>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</si>
  <si>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</si>
  <si>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</si>
  <si>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</si>
  <si>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</si>
  <si>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</si>
  <si>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</si>
  <si>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</si>
  <si>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</si>
  <si>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</si>
  <si>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</si>
  <si>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</si>
  <si>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</si>
  <si>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</si>
  <si>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</si>
  <si>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</si>
  <si>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</si>
  <si>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</si>
  <si>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</si>
  <si>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</si>
  <si>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</si>
  <si>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</si>
  <si>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</si>
  <si>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</si>
  <si>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</si>
  <si>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</si>
  <si>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</si>
  <si>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</si>
  <si>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</si>
  <si>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</si>
  <si>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</si>
  <si>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</si>
  <si>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</si>
  <si>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</si>
  <si>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</si>
  <si>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</si>
  <si>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</si>
  <si>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</si>
  <si>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</si>
  <si>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</si>
  <si>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</si>
  <si>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</si>
  <si>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</si>
  <si>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</si>
  <si>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</si>
  <si>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</si>
  <si>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</si>
  <si>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</si>
  <si>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</si>
  <si>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</si>
  <si>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</si>
  <si>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</si>
  <si>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</si>
  <si>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</si>
  <si>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</si>
  <si>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</si>
  <si>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</si>
  <si>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</si>
  <si>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</si>
  <si>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</si>
  <si>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</si>
  <si>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</si>
  <si>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</si>
  <si>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</si>
  <si>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</si>
  <si>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</si>
  <si>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</si>
  <si>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</si>
  <si>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</si>
  <si>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</si>
  <si>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</si>
  <si>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</si>
  <si>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</si>
  <si>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</si>
  <si>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</si>
  <si>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</si>
  <si>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</si>
  <si>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</si>
  <si>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</si>
  <si>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</si>
  <si>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</si>
  <si>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</si>
  <si>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</si>
  <si>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</si>
  <si>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</si>
  <si>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</si>
  <si>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</si>
  <si>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</si>
  <si>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</si>
  <si>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</si>
  <si>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</si>
  <si>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</si>
  <si>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</si>
  <si>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</si>
  <si>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</si>
  <si>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</si>
  <si>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</si>
  <si>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</si>
  <si>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</si>
  <si>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</si>
  <si>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</si>
  <si>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</si>
  <si>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</si>
  <si>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</si>
  <si>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</si>
  <si>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</si>
  <si>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</si>
  <si>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</si>
  <si>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</si>
  <si>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</si>
  <si>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</si>
  <si>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</si>
  <si>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</si>
  <si>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</si>
  <si>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</si>
  <si>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</si>
  <si>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</si>
  <si>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</si>
  <si>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</si>
  <si>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</si>
  <si>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</si>
  <si>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</si>
  <si>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</si>
  <si>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</si>
  <si>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</si>
  <si>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</si>
  <si>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</si>
  <si>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</si>
  <si>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</si>
  <si>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</si>
  <si>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</si>
  <si>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</si>
  <si>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</si>
  <si>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</si>
  <si>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</si>
  <si>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</si>
  <si>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</si>
  <si>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</si>
  <si>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</si>
  <si>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</si>
  <si>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</si>
  <si>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</si>
  <si>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</si>
  <si>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</si>
  <si>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</si>
  <si>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</si>
  <si>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</si>
  <si>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</si>
  <si>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</si>
  <si>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</si>
  <si>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</si>
  <si>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</si>
  <si>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</si>
  <si>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</si>
  <si>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</si>
  <si>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</si>
  <si>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</si>
  <si>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</si>
  <si>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</si>
  <si>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</si>
  <si>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</si>
  <si>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</si>
  <si>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</si>
  <si>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</si>
  <si>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</si>
  <si>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</si>
  <si>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</si>
  <si>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</si>
  <si>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</si>
  <si>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</si>
  <si>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</si>
  <si>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</si>
  <si>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</si>
  <si>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</si>
  <si>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</si>
  <si>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</si>
  <si>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</si>
  <si>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</si>
  <si>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</si>
  <si>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</si>
  <si>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</si>
  <si>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</si>
  <si>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</si>
  <si>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</si>
  <si>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</si>
  <si>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</si>
  <si>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</si>
  <si>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</si>
  <si>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</si>
  <si>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</si>
  <si>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</si>
  <si>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</si>
  <si>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</si>
  <si>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</si>
  <si>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</si>
  <si>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</si>
  <si>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</si>
  <si>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</si>
  <si>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</si>
  <si>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</si>
  <si>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</si>
  <si>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</si>
  <si>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</si>
  <si>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</si>
  <si>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</si>
  <si>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</si>
  <si>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</si>
  <si>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</si>
  <si>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</si>
  <si>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</si>
  <si>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</si>
  <si>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</si>
  <si>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</si>
  <si>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</si>
  <si>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</si>
  <si>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</si>
  <si>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</si>
  <si>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</si>
  <si>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</si>
  <si>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</si>
  <si>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</si>
  <si>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</si>
  <si>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</si>
  <si>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</si>
  <si>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</si>
  <si>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</si>
  <si>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</si>
  <si>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</si>
  <si>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</si>
  <si>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</si>
  <si>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</si>
  <si>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</si>
  <si>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</si>
  <si>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</si>
  <si>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</si>
  <si>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</si>
  <si>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</si>
  <si>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</si>
  <si>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</si>
  <si>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</si>
  <si>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</si>
  <si>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</si>
  <si>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</si>
  <si>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</si>
  <si>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</si>
  <si>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</si>
  <si>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</si>
  <si>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</si>
  <si>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</si>
  <si>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</si>
  <si>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</si>
  <si>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</si>
  <si>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</si>
  <si>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</si>
  <si>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</si>
  <si>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</si>
  <si>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</si>
  <si>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</si>
  <si>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</si>
  <si>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</si>
  <si>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</si>
  <si>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</si>
  <si>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</si>
  <si>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</si>
  <si>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</si>
  <si>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</si>
  <si>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</si>
  <si>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</si>
  <si>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</si>
  <si>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</si>
  <si>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</si>
  <si>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</si>
  <si>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</si>
  <si>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</si>
  <si>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</si>
  <si>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</si>
  <si>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</si>
  <si>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</si>
  <si>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</si>
  <si>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</si>
  <si>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</si>
  <si>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</si>
  <si>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</si>
  <si>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</si>
  <si>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</si>
  <si>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</si>
  <si>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</si>
  <si>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</si>
  <si>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</si>
  <si>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</si>
  <si>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</si>
  <si>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</si>
  <si>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</si>
  <si>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</si>
  <si>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</si>
  <si>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</si>
  <si>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</si>
  <si>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</si>
  <si>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</si>
  <si>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</si>
  <si>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</si>
  <si>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</si>
  <si>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</si>
  <si>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</si>
  <si>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</si>
  <si>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</si>
  <si>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</si>
  <si>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</si>
  <si>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</si>
  <si>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</si>
  <si>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</si>
  <si>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</si>
  <si>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</si>
  <si>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</si>
  <si>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</si>
  <si>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</si>
  <si>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</si>
  <si>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</si>
  <si>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</si>
  <si>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</si>
  <si>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</si>
  <si>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</si>
  <si>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</si>
  <si>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</si>
  <si>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</si>
  <si>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</si>
  <si>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</si>
  <si>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</si>
  <si>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</si>
  <si>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</si>
  <si>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</si>
  <si>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</si>
  <si>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</si>
  <si>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</si>
  <si>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</si>
  <si>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</si>
  <si>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</si>
  <si>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</si>
  <si>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</si>
  <si>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</si>
  <si>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</si>
  <si>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</si>
  <si>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</si>
  <si>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</si>
  <si>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</si>
  <si>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</si>
  <si>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</si>
  <si>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</si>
  <si>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</si>
  <si>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</si>
  <si>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</si>
  <si>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</si>
  <si>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</si>
  <si>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</si>
  <si>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</si>
  <si>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</si>
  <si>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</si>
  <si>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</si>
  <si>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</si>
  <si>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</si>
  <si>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</si>
  <si>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</si>
  <si>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</si>
  <si>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</si>
  <si>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</si>
  <si>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</si>
  <si>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</si>
  <si>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</si>
  <si>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</si>
  <si>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</si>
  <si>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</si>
  <si>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</si>
  <si>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</si>
  <si>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</si>
  <si>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</si>
  <si>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</si>
  <si>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</si>
  <si>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</si>
  <si>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</si>
  <si>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</si>
  <si>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</si>
  <si>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</si>
  <si>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</si>
  <si>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</si>
  <si>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</si>
  <si>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</si>
  <si>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</si>
  <si>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</si>
  <si>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</si>
  <si>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</si>
  <si>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</si>
  <si>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</si>
  <si>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</si>
  <si>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</si>
  <si>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</si>
  <si>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</si>
  <si>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</si>
  <si>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</si>
  <si>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</si>
  <si>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</si>
  <si>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</si>
  <si>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</si>
  <si>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</si>
  <si>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</si>
  <si>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</si>
  <si>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</si>
  <si>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</si>
  <si>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</si>
  <si>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</si>
  <si>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</si>
  <si>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</si>
  <si>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</si>
  <si>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</si>
  <si>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</si>
  <si>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</si>
  <si>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</si>
  <si>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</si>
  <si>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</si>
  <si>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</si>
  <si>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</si>
  <si>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</si>
  <si>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</si>
  <si>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</si>
  <si>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</si>
  <si>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</si>
  <si>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</si>
  <si>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</si>
  <si>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</si>
  <si>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</si>
  <si>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</si>
  <si>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</si>
  <si>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</si>
  <si>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</si>
  <si>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</si>
  <si>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</si>
  <si>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</si>
  <si>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</si>
  <si>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</si>
  <si>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</si>
  <si>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</si>
  <si>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</si>
  <si>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</si>
  <si>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</si>
  <si>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</si>
  <si>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</si>
  <si>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</si>
  <si>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</si>
  <si>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</si>
  <si>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</si>
  <si>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</si>
  <si>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</si>
  <si>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</si>
  <si>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</si>
  <si>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</si>
  <si>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</si>
  <si>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</si>
  <si>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</si>
  <si>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</si>
  <si>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</si>
  <si>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</si>
  <si>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</si>
  <si>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</si>
  <si>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</si>
  <si>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</si>
  <si>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</si>
  <si>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</si>
  <si>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</si>
  <si>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</si>
  <si>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</si>
  <si>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</si>
  <si>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</si>
  <si>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</si>
  <si>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</si>
  <si>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</si>
  <si>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</si>
  <si>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</si>
  <si>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</si>
  <si>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</si>
  <si>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</si>
  <si>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</si>
  <si>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</si>
  <si>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</si>
  <si>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</si>
  <si>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</si>
  <si>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</si>
  <si>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</si>
  <si>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</si>
  <si>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</si>
  <si>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</si>
  <si>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</si>
  <si>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</si>
  <si>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</si>
  <si>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</si>
  <si>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</si>
  <si>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</si>
  <si>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</si>
  <si>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</si>
  <si>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</si>
  <si>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</si>
  <si>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</si>
  <si>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</si>
  <si>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</si>
  <si>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</si>
  <si>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</si>
  <si>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</si>
  <si>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</si>
  <si>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</si>
  <si>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</si>
  <si>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</si>
  <si>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</si>
  <si>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</si>
  <si>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</si>
  <si>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</si>
  <si>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</si>
  <si>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</si>
  <si>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</si>
  <si>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</si>
  <si>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</si>
  <si>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</si>
  <si>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</si>
  <si>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</si>
  <si>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</si>
  <si>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</si>
  <si>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</si>
  <si>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</si>
  <si>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</si>
  <si>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</si>
  <si>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</si>
  <si>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</si>
  <si>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</si>
  <si>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</si>
  <si>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</si>
  <si>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</si>
  <si>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</si>
  <si>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</si>
  <si>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</si>
  <si>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</si>
  <si>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</si>
  <si>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</si>
  <si>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</si>
  <si>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</si>
  <si>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</si>
  <si>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</si>
  <si>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</si>
  <si>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</si>
  <si>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</si>
  <si>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</si>
  <si>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</si>
  <si>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</si>
  <si>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</si>
  <si>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</si>
  <si>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</si>
  <si>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</si>
  <si>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</si>
  <si>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</si>
  <si>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</si>
  <si>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</si>
  <si>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</si>
  <si>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</si>
  <si>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</si>
  <si>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</si>
  <si>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</si>
  <si>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</si>
  <si>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</si>
  <si>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</si>
  <si>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</si>
  <si>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</si>
  <si>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</si>
  <si>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</si>
  <si>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</si>
  <si>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</si>
  <si>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</si>
  <si>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</si>
  <si>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</si>
  <si>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</si>
  <si>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</si>
  <si>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</si>
  <si>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</si>
  <si>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</si>
  <si>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</si>
  <si>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</si>
  <si>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</si>
  <si>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</si>
  <si>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</si>
  <si>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</si>
  <si>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</si>
  <si>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</si>
  <si>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</si>
  <si>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</si>
  <si>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</si>
  <si>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</si>
  <si>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</si>
  <si>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</si>
  <si>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</si>
  <si>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</si>
  <si>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</si>
  <si>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</si>
  <si>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</si>
  <si>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</si>
  <si>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</si>
  <si>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</si>
  <si>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</si>
  <si>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</si>
  <si>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</si>
  <si>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</si>
  <si>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</si>
  <si>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</si>
  <si>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</si>
  <si>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</si>
  <si>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</si>
  <si>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</si>
  <si>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</si>
  <si>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</si>
  <si>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</si>
  <si>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</si>
  <si>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</si>
  <si>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</si>
  <si>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</si>
  <si>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</si>
  <si>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</si>
  <si>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</si>
  <si>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</si>
  <si>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</si>
  <si>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</si>
  <si>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</si>
  <si>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</si>
  <si>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</si>
  <si>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</si>
  <si>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</si>
  <si>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</si>
  <si>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</si>
  <si>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</si>
  <si>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</si>
  <si>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</si>
  <si>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</si>
  <si>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</si>
  <si>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</si>
  <si>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</si>
  <si>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</si>
  <si>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</si>
  <si>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</si>
  <si>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</si>
  <si>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</si>
  <si>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</si>
  <si>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</si>
  <si>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</si>
  <si>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</si>
  <si>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</si>
  <si>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</si>
  <si>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</si>
  <si>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</si>
  <si>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</si>
  <si>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</si>
  <si>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</si>
  <si>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</si>
  <si>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</si>
  <si>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</si>
  <si>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</si>
  <si>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</si>
  <si>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</si>
  <si>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</si>
  <si>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</si>
  <si>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</si>
  <si>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</si>
  <si>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</si>
  <si>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</si>
  <si>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</si>
  <si>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</si>
  <si>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</si>
  <si>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</si>
  <si>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</si>
  <si>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</si>
  <si>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</si>
  <si>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</si>
  <si>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</si>
  <si>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</si>
  <si>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</si>
  <si>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</si>
  <si>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</si>
  <si>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</si>
  <si>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</si>
  <si>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</si>
  <si>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</si>
  <si>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</si>
  <si>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</si>
  <si>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</si>
  <si>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</si>
  <si>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</si>
  <si>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</si>
  <si>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</si>
  <si>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</si>
  <si>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</si>
  <si>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</si>
  <si>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</si>
  <si>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</si>
  <si>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</si>
  <si>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</si>
  <si>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</si>
  <si>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</si>
  <si>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</si>
  <si>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</si>
  <si>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</si>
  <si>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</si>
  <si>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</si>
  <si>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</si>
  <si>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</si>
  <si>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</si>
  <si>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</si>
  <si>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</si>
  <si>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</si>
  <si>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</si>
  <si>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</si>
  <si>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</si>
  <si>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</si>
  <si>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</si>
  <si>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</si>
  <si>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</si>
  <si>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</si>
  <si>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</si>
  <si>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</si>
  <si>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</si>
  <si>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</si>
  <si>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</si>
  <si>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</si>
  <si>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</si>
  <si>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</si>
  <si>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</si>
  <si>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</si>
  <si>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</si>
  <si>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</si>
  <si>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</si>
  <si>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</si>
  <si>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</si>
  <si>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</si>
  <si>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</si>
  <si>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</si>
  <si>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</si>
  <si>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</si>
  <si>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</si>
  <si>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</si>
  <si>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</si>
  <si>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</si>
  <si>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</si>
  <si>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</si>
  <si>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</si>
  <si>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</si>
  <si>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</si>
  <si>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</si>
  <si>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</si>
  <si>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</si>
  <si>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</si>
  <si>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</si>
  <si>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</si>
  <si>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</si>
  <si>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</si>
  <si>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</si>
  <si>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</si>
  <si>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</si>
  <si>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</si>
  <si>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</si>
  <si>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</si>
  <si>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</si>
  <si>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</si>
  <si>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</si>
  <si>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</si>
  <si>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</si>
  <si>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</si>
  <si>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</si>
  <si>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</si>
  <si>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</si>
  <si>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</si>
  <si>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</si>
  <si>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</si>
  <si>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</si>
  <si>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</si>
  <si>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</si>
  <si>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</si>
  <si>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</si>
  <si>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</si>
  <si>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</si>
  <si>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</si>
  <si>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</si>
  <si>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</si>
  <si>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</si>
  <si>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</si>
  <si>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</si>
  <si>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</si>
  <si>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</si>
  <si>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</si>
  <si>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</si>
  <si>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</si>
  <si>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</si>
  <si>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</si>
  <si>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</si>
  <si>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</si>
  <si>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</si>
  <si>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</si>
  <si>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</si>
  <si>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</si>
  <si>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</si>
  <si>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</si>
  <si>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</si>
  <si>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</si>
  <si>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</si>
  <si>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</si>
  <si>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</si>
  <si>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</si>
  <si>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</si>
  <si>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</si>
  <si>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</si>
  <si>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</si>
  <si>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</si>
  <si>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</si>
  <si>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</si>
  <si>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</si>
  <si>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</si>
  <si>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</si>
  <si>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</si>
  <si>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</si>
  <si>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</si>
  <si>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</si>
  <si>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</si>
  <si>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</si>
  <si>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</si>
  <si>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</si>
  <si>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</si>
  <si>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</si>
  <si>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</si>
  <si>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</si>
  <si>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</si>
  <si>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</si>
  <si>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</si>
  <si>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</si>
  <si>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</si>
  <si>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</si>
  <si>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</si>
  <si>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</si>
  <si>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</si>
  <si>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</si>
  <si>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</si>
  <si>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</si>
  <si>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</si>
  <si>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</si>
  <si>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</si>
  <si>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</si>
  <si>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</si>
  <si>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</si>
  <si>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</si>
  <si>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</si>
  <si>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</si>
  <si>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</si>
  <si>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</si>
  <si>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</si>
  <si>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</si>
  <si>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</si>
  <si>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</si>
  <si>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</si>
  <si>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</si>
  <si>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</si>
  <si>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</si>
  <si>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</si>
  <si>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</si>
  <si>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</si>
  <si>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</si>
  <si>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</si>
  <si>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</si>
  <si>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</si>
  <si>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</si>
  <si>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</si>
  <si>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</si>
  <si>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</si>
  <si>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</si>
  <si>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</si>
  <si>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</si>
  <si>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</si>
  <si>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</si>
  <si>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</si>
  <si>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</si>
  <si>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</si>
  <si>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</si>
  <si>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</si>
  <si>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</si>
  <si>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</si>
  <si>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</si>
  <si>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</si>
  <si>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</si>
  <si>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</si>
  <si>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</si>
  <si>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</si>
  <si>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</si>
  <si>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</si>
  <si>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</si>
  <si>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</si>
  <si>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</si>
  <si>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</si>
  <si>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</si>
  <si>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</si>
  <si>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</si>
  <si>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</si>
  <si>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</si>
  <si>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</si>
  <si>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</si>
  <si>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</si>
  <si>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</si>
  <si>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</si>
  <si>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</si>
  <si>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</si>
  <si>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</si>
  <si>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</si>
  <si>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</si>
  <si>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</si>
  <si>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</si>
  <si>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</si>
  <si>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</si>
  <si>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</si>
  <si>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</si>
  <si>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</si>
  <si>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</si>
  <si>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</si>
  <si>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</si>
  <si>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</si>
  <si>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</si>
  <si>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</si>
  <si>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</si>
  <si>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</si>
  <si>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</si>
  <si>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</si>
  <si>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</si>
  <si>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</si>
  <si>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</si>
  <si>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</si>
  <si>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</si>
  <si>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</si>
  <si>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</si>
  <si>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</si>
  <si>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</si>
  <si>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</si>
  <si>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</si>
  <si>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</si>
  <si>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</si>
  <si>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</si>
  <si>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</si>
  <si>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</si>
  <si>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</si>
  <si>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</si>
  <si>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</si>
  <si>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</si>
  <si>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</si>
  <si>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</si>
  <si>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</si>
  <si>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</si>
  <si>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</si>
  <si>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</si>
  <si>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</si>
  <si>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</si>
  <si>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</si>
  <si>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</si>
  <si>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</si>
  <si>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</si>
  <si>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</si>
  <si>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</si>
  <si>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</si>
  <si>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</si>
  <si>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</si>
  <si>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</si>
  <si>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</si>
  <si>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</si>
  <si>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</si>
  <si>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</si>
  <si>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</si>
  <si>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</si>
  <si>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</si>
  <si>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</si>
  <si>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</si>
  <si>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</si>
  <si>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</si>
  <si>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</si>
  <si>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</si>
  <si>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</si>
  <si>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</si>
  <si>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</si>
  <si>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</si>
  <si>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</si>
  <si>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</si>
  <si>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</si>
  <si>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</si>
  <si>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</si>
  <si>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</si>
  <si>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</si>
  <si>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</si>
  <si>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</si>
  <si>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</si>
  <si>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</si>
  <si>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</si>
  <si>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</si>
  <si>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</si>
  <si>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</si>
  <si>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</si>
  <si>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</si>
  <si>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</si>
  <si>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</si>
  <si>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</si>
  <si>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</si>
  <si>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</si>
  <si>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</si>
  <si>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</si>
  <si>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</si>
  <si>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</si>
  <si>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</si>
  <si>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</si>
  <si>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</si>
  <si>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</si>
  <si>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</si>
  <si>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</si>
  <si>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</si>
  <si>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</si>
  <si>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</si>
  <si>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</si>
  <si>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</si>
  <si>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</si>
  <si>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</si>
  <si>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</si>
  <si>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</si>
  <si>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</si>
  <si>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</si>
  <si>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</si>
  <si>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</si>
  <si>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</si>
  <si>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</si>
  <si>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</si>
  <si>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</si>
  <si>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</si>
  <si>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</si>
  <si>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</si>
  <si>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</si>
  <si>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</si>
  <si>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</si>
  <si>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</si>
  <si>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</si>
  <si>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</si>
  <si>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</si>
  <si>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</si>
  <si>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</si>
  <si>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</si>
  <si>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</si>
  <si>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</si>
  <si>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</si>
  <si>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</si>
  <si>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</si>
  <si>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</si>
  <si>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</si>
  <si>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</si>
  <si>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</si>
  <si>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</si>
  <si>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</si>
  <si>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</si>
  <si>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</si>
  <si>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</si>
  <si>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</si>
  <si>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</si>
  <si>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</si>
  <si>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</si>
  <si>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</si>
  <si>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</si>
  <si>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</si>
  <si>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</si>
  <si>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</si>
  <si>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</si>
  <si>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</si>
  <si>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</si>
  <si>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</si>
  <si>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</si>
  <si>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</si>
  <si>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</si>
  <si>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</si>
  <si>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</si>
  <si>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</si>
  <si>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</si>
  <si>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</si>
  <si>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</si>
  <si>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</si>
  <si>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</si>
  <si>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</si>
  <si>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</si>
  <si>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</si>
  <si>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</si>
  <si>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</si>
  <si>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</si>
  <si>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</si>
  <si>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</si>
  <si>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</si>
  <si>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</si>
  <si>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</si>
  <si>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</si>
  <si>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</si>
  <si>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</si>
  <si>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</si>
  <si>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</si>
  <si>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</si>
  <si>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</si>
  <si>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</si>
  <si>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</si>
  <si>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</si>
  <si>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</si>
  <si>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</si>
  <si>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</si>
  <si>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</si>
  <si>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</si>
  <si>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</si>
  <si>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</si>
  <si>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</si>
  <si>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</si>
  <si>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</si>
  <si>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</si>
  <si>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</si>
  <si>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</si>
  <si>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</si>
  <si>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</si>
  <si>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</si>
  <si>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</si>
  <si>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</si>
  <si>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</si>
  <si>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</si>
  <si>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</si>
  <si>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</si>
  <si>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</si>
  <si>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</si>
  <si>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</si>
  <si>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</si>
  <si>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</si>
  <si>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</si>
  <si>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</si>
  <si>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</si>
  <si>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</si>
  <si>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</si>
  <si>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</si>
  <si>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</si>
  <si>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</si>
  <si>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</si>
  <si>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</si>
  <si>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</si>
  <si>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</si>
  <si>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</si>
  <si>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</si>
  <si>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</si>
  <si>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</si>
  <si>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</si>
  <si>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</si>
  <si>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</si>
  <si>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</si>
  <si>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</si>
  <si>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</si>
  <si>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</si>
  <si>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</si>
  <si>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</si>
  <si>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</si>
  <si>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</si>
  <si>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</si>
  <si>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</si>
  <si>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</si>
  <si>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</si>
  <si>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</si>
  <si>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</si>
  <si>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</si>
  <si>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</si>
  <si>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</si>
  <si>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</si>
  <si>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</si>
  <si>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</si>
  <si>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</si>
  <si>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</si>
  <si>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</si>
  <si>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</si>
  <si>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</si>
  <si>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</si>
  <si>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</si>
  <si>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</si>
  <si>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</si>
  <si>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</si>
  <si>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</si>
  <si>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</si>
  <si>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</si>
  <si>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</si>
  <si>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</si>
  <si>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</si>
  <si>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</si>
  <si>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</si>
  <si>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</si>
  <si>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</si>
  <si>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</si>
  <si>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</si>
  <si>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</si>
  <si>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</si>
  <si>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</si>
  <si>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</si>
  <si>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</si>
  <si>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</si>
  <si>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</si>
  <si>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</si>
  <si>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</si>
  <si>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</si>
  <si>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</si>
  <si>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</si>
  <si>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</si>
  <si>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</si>
  <si>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</si>
  <si>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</si>
  <si>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</si>
  <si>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</si>
  <si>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</si>
  <si>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</si>
  <si>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</si>
  <si>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</si>
  <si>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</si>
  <si>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</si>
  <si>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</si>
  <si>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</si>
  <si>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</si>
  <si>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</si>
  <si>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</si>
  <si>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</si>
  <si>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</si>
  <si>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</si>
  <si>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</si>
  <si>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</si>
  <si>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</si>
  <si>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</si>
  <si>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</si>
  <si>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</si>
  <si>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</si>
  <si>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</si>
  <si>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</si>
  <si>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</si>
  <si>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</si>
  <si>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</si>
  <si>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</si>
  <si>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</si>
  <si>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</si>
  <si>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</si>
  <si>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</si>
  <si>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</si>
  <si>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</si>
  <si>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</si>
  <si>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</si>
  <si>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</si>
  <si>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</si>
  <si>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</si>
  <si>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</si>
  <si>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</si>
  <si>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</si>
  <si>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</si>
  <si>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</si>
  <si>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</si>
  <si>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</si>
  <si>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</si>
  <si>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</si>
  <si>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</si>
  <si>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</si>
  <si>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</si>
  <si>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</si>
  <si>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</si>
  <si>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</si>
  <si>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</si>
  <si>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</si>
  <si>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</si>
  <si>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</si>
  <si>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</si>
  <si>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</si>
  <si>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</si>
  <si>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</si>
  <si>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</si>
  <si>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</si>
  <si>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</si>
  <si>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</si>
  <si>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</si>
  <si>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</si>
  <si>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</si>
  <si>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</si>
  <si>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</si>
  <si>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</si>
  <si>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</si>
  <si>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</si>
  <si>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</si>
  <si>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</si>
  <si>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</si>
  <si>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</si>
  <si>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</si>
  <si>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</si>
  <si>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</si>
  <si>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</si>
  <si>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</si>
  <si>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</si>
  <si>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</si>
  <si>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</si>
  <si>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</si>
  <si>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</si>
  <si>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</si>
  <si>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</si>
  <si>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</si>
  <si>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</si>
  <si>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</si>
  <si>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</si>
  <si>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</si>
  <si>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</si>
  <si>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</si>
  <si>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</si>
  <si>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</si>
  <si>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</si>
  <si>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</si>
  <si>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</si>
  <si>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</si>
  <si>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</si>
  <si>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</si>
  <si>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</si>
  <si>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</si>
  <si>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</si>
  <si>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</si>
  <si>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</si>
  <si>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</si>
  <si>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</si>
  <si>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</si>
  <si>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</si>
  <si>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</si>
  <si>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</si>
  <si>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</si>
  <si>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</si>
  <si>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</si>
  <si>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</si>
  <si>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</si>
  <si>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</si>
  <si>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</si>
  <si>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</si>
  <si>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</si>
  <si>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</si>
  <si>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</si>
  <si>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</si>
  <si>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</si>
  <si>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</si>
  <si>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</si>
  <si>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</si>
  <si>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</si>
  <si>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</si>
  <si>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</si>
  <si>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</si>
  <si>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</si>
  <si>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</si>
  <si>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</si>
  <si>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</si>
  <si>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</si>
  <si>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</si>
  <si>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</si>
  <si>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</si>
  <si>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</si>
  <si>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</si>
  <si>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</si>
  <si>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</si>
  <si>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</si>
  <si>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</si>
  <si>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</si>
  <si>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</si>
  <si>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</si>
  <si>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</si>
  <si>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</si>
  <si>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</si>
  <si>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</si>
  <si>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</si>
  <si>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</si>
  <si>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</si>
  <si>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</si>
  <si>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</si>
  <si>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</si>
  <si>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</si>
  <si>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</si>
  <si>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</si>
  <si>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</si>
  <si>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</si>
  <si>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</si>
  <si>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</si>
  <si>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</si>
  <si>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</si>
  <si>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</si>
  <si>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</si>
  <si>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</si>
  <si>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</si>
  <si>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</si>
  <si>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</si>
  <si>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</si>
  <si>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</si>
  <si>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</si>
  <si>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</si>
  <si>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</si>
  <si>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</si>
  <si>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</si>
  <si>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</si>
  <si>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</si>
  <si>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</si>
  <si>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</si>
  <si>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</si>
  <si>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</si>
  <si>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</si>
  <si>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</si>
  <si>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</si>
  <si>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</si>
  <si>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</si>
  <si>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</si>
  <si>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</si>
  <si>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</si>
  <si>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</si>
  <si>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</si>
  <si>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</si>
  <si>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</si>
  <si>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</si>
  <si>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</si>
  <si>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</si>
  <si>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</si>
  <si>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</si>
  <si>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</si>
  <si>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</si>
  <si>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</si>
  <si>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</si>
  <si>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</si>
  <si>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</si>
  <si>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</si>
  <si>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</si>
  <si>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</si>
  <si>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</si>
  <si>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</si>
  <si>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</si>
  <si>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</si>
  <si>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</si>
  <si>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</si>
  <si>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</si>
  <si>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</si>
  <si>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</si>
  <si>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</si>
  <si>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</si>
  <si>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</si>
  <si>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</si>
  <si>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</si>
  <si>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</si>
  <si>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</si>
  <si>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</si>
  <si>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</si>
  <si>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</si>
  <si>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</si>
  <si>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</si>
  <si>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</si>
  <si>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</si>
  <si>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</si>
  <si>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</si>
  <si>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</si>
  <si>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</si>
  <si>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</si>
  <si>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</si>
  <si>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</si>
  <si>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</si>
  <si>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</si>
  <si>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</si>
  <si>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</si>
  <si>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</si>
  <si>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</si>
  <si>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</si>
  <si>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</si>
  <si>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</si>
  <si>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</si>
  <si>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</si>
  <si>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</si>
  <si>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</si>
  <si>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</si>
  <si>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</si>
  <si>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</si>
  <si>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</si>
  <si>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</si>
  <si>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</si>
  <si>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</si>
  <si>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</si>
  <si>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</si>
  <si>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</si>
  <si>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</si>
  <si>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</si>
  <si>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</si>
  <si>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</si>
  <si>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</si>
  <si>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</si>
  <si>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</si>
  <si>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</si>
  <si>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</si>
  <si>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</si>
  <si>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</si>
  <si>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</si>
  <si>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</si>
  <si>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</si>
  <si>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</si>
  <si>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</si>
  <si>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</si>
  <si>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</si>
  <si>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</si>
  <si>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</si>
  <si>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</si>
  <si>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</si>
  <si>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</si>
  <si>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</si>
  <si>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</si>
  <si>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</si>
  <si>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</si>
  <si>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</si>
  <si>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</si>
  <si>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</si>
  <si>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</si>
  <si>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</si>
  <si>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</si>
  <si>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</si>
  <si>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</si>
  <si>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</si>
  <si>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</si>
  <si>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</si>
  <si>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</si>
  <si>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</si>
  <si>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</si>
  <si>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</si>
  <si>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</si>
  <si>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</si>
  <si>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</si>
  <si>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</si>
  <si>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</si>
  <si>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</si>
  <si>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</si>
  <si>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</si>
  <si>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</si>
  <si>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</si>
  <si>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</si>
  <si>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</si>
  <si>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</si>
  <si>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</si>
  <si>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</si>
  <si>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</si>
  <si>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</si>
  <si>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</si>
  <si>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</si>
  <si>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</si>
  <si>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</si>
  <si>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</si>
  <si>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</si>
  <si>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</si>
  <si>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</si>
  <si>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</si>
  <si>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</si>
  <si>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</si>
  <si>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</si>
  <si>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</si>
  <si>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</si>
  <si>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</si>
  <si>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</si>
  <si>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</si>
  <si>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</si>
  <si>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</si>
  <si>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</si>
  <si>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</si>
  <si>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</si>
  <si>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</si>
  <si>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</si>
  <si>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</si>
  <si>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</si>
  <si>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</si>
  <si>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</si>
  <si>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</si>
  <si>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</si>
  <si>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</si>
  <si>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</si>
  <si>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</si>
  <si>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</si>
  <si>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</si>
  <si>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</si>
  <si>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</si>
  <si>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</si>
  <si>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</si>
  <si>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</si>
  <si>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</si>
  <si>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</si>
  <si>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</si>
  <si>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</si>
  <si>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</si>
  <si>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</si>
  <si>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</si>
  <si>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</si>
  <si>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</si>
  <si>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</si>
  <si>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</si>
  <si>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</si>
  <si>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</si>
  <si>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</si>
  <si>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</si>
  <si>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</si>
  <si>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</si>
  <si>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</si>
  <si>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</si>
  <si>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</si>
  <si>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</si>
  <si>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</si>
  <si>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</si>
  <si>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</si>
  <si>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</si>
  <si>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</si>
  <si>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</si>
  <si>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</si>
  <si>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</si>
  <si>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</si>
  <si>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</si>
  <si>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</si>
  <si>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</si>
  <si>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</si>
  <si>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</si>
  <si>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</si>
  <si>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</si>
  <si>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</si>
  <si>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</si>
  <si>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</si>
  <si>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</si>
  <si>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</si>
  <si>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</si>
  <si>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</si>
  <si>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</si>
  <si>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</si>
  <si>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</si>
  <si>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</si>
  <si>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</si>
  <si>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</si>
  <si>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</si>
  <si>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</si>
  <si>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</si>
  <si>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</si>
  <si>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</si>
  <si>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</si>
  <si>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</si>
  <si>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</si>
  <si>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</si>
  <si>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</si>
  <si>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</si>
  <si>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</si>
  <si>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</si>
  <si>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</si>
  <si>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</si>
  <si>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</si>
  <si>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</si>
  <si>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</si>
  <si>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</si>
  <si>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</si>
  <si>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</si>
  <si>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</si>
  <si>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</si>
  <si>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</si>
  <si>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</si>
  <si>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</si>
  <si>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</si>
  <si>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</si>
  <si>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</si>
  <si>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</si>
  <si>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</si>
  <si>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</si>
  <si>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</si>
  <si>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</si>
  <si>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</si>
  <si>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</si>
  <si>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</si>
  <si>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</si>
  <si>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</si>
  <si>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</si>
  <si>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</si>
  <si>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</si>
  <si>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</si>
  <si>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</si>
  <si>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</si>
  <si>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</si>
  <si>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</si>
  <si>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</si>
  <si>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</si>
  <si>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</si>
  <si>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</si>
  <si>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</si>
  <si>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</si>
  <si>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</si>
  <si>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</si>
  <si>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</si>
  <si>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</si>
  <si>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</si>
  <si>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</si>
  <si>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</si>
  <si>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</si>
  <si>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</si>
  <si>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</si>
  <si>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</si>
  <si>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</si>
  <si>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</si>
  <si>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</si>
  <si>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</si>
  <si>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</si>
  <si>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</si>
  <si>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</si>
  <si>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</si>
  <si>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</si>
  <si>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</si>
  <si>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</si>
  <si>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</si>
  <si>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</si>
  <si>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</si>
  <si>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</si>
  <si>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</si>
  <si>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</si>
  <si>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</si>
  <si>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</si>
  <si>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</si>
  <si>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</si>
  <si>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</si>
  <si>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</si>
  <si>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</si>
  <si>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</si>
  <si>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</si>
  <si>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</si>
  <si>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</si>
  <si>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</si>
  <si>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</si>
  <si>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</si>
  <si>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</si>
  <si>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</si>
  <si>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</si>
  <si>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</si>
  <si>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</si>
  <si>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</si>
  <si>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</si>
  <si>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</si>
  <si>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</si>
  <si>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</si>
  <si>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</si>
  <si>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</si>
  <si>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</si>
  <si>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</si>
  <si>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</si>
  <si>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</si>
  <si>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</si>
  <si>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</si>
  <si>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</si>
  <si>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</si>
  <si>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</si>
  <si>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</si>
  <si>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</si>
  <si>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</si>
  <si>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</si>
  <si>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</si>
  <si>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</si>
  <si>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</si>
  <si>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</si>
  <si>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</si>
  <si>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</si>
  <si>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</si>
  <si>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</si>
  <si>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</si>
  <si>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</si>
  <si>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</si>
  <si>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</si>
  <si>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</si>
  <si>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</si>
  <si>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</si>
  <si>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</si>
  <si>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</si>
  <si>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</si>
  <si>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</si>
  <si>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</si>
  <si>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</si>
  <si>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</si>
  <si>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</si>
  <si>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</si>
  <si>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</si>
  <si>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</si>
  <si>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</si>
  <si>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</si>
  <si>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</si>
  <si>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</si>
  <si>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</si>
  <si>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</si>
  <si>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</si>
  <si>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</si>
  <si>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</si>
  <si>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</si>
  <si>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</si>
  <si>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</si>
  <si>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</si>
  <si>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</si>
  <si>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</si>
  <si>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</si>
  <si>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</si>
  <si>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</si>
  <si>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</si>
  <si>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</si>
  <si>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</si>
  <si>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</si>
  <si>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</si>
  <si>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</si>
  <si>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</si>
  <si>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</si>
  <si>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</si>
  <si>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</si>
  <si>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</si>
  <si>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</si>
  <si>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</si>
  <si>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</si>
  <si>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</si>
  <si>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</si>
  <si>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</si>
  <si>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</si>
  <si>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</si>
  <si>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</si>
  <si>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</si>
  <si>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</si>
  <si>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</si>
  <si>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</si>
  <si>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</si>
  <si>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</si>
  <si>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</si>
  <si>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</si>
  <si>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</si>
  <si>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</si>
  <si>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</si>
  <si>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</si>
  <si>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</si>
  <si>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</si>
  <si>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</si>
  <si>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</si>
  <si>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</si>
  <si>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</si>
  <si>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</si>
  <si>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</si>
  <si>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</si>
  <si>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</si>
  <si>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</si>
  <si>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</si>
  <si>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</si>
  <si>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</si>
  <si>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</si>
  <si>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</si>
  <si>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</si>
  <si>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</si>
  <si>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</si>
  <si>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</si>
  <si>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</si>
  <si>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</si>
  <si>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</si>
  <si>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</si>
  <si>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</si>
  <si>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</si>
  <si>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</si>
  <si>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</si>
  <si>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</si>
  <si>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</si>
  <si>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</si>
  <si>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</si>
  <si>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</si>
  <si>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</si>
  <si>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</si>
  <si>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</si>
  <si>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</si>
  <si>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</si>
  <si>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</si>
  <si>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</si>
  <si>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</si>
  <si>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</si>
  <si>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</si>
  <si>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</si>
  <si>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</si>
  <si>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</si>
  <si>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</si>
  <si>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</si>
  <si>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</si>
  <si>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</si>
  <si>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</si>
  <si>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</si>
  <si>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</si>
  <si>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</si>
  <si>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</si>
  <si>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</si>
  <si>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</si>
  <si>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</si>
  <si>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</si>
  <si>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</si>
  <si>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</si>
  <si>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</si>
  <si>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</si>
  <si>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</si>
  <si>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</si>
  <si>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</si>
  <si>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</si>
  <si>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</si>
  <si>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</si>
  <si>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</si>
  <si>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</si>
  <si>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</si>
  <si>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</si>
  <si>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</si>
  <si>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</si>
  <si>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</si>
  <si>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</si>
  <si>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</si>
  <si>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</si>
  <si>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</si>
  <si>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</si>
  <si>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</si>
  <si>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</si>
  <si>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</si>
  <si>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</si>
  <si>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</si>
  <si>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</si>
  <si>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</si>
  <si>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</si>
  <si>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</si>
  <si>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</si>
  <si>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</si>
  <si>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</si>
  <si>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</si>
  <si>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</si>
  <si>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</si>
  <si>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</si>
  <si>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</si>
  <si>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</si>
  <si>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</si>
  <si>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</si>
  <si>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</si>
  <si>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</si>
  <si>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</si>
  <si>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</si>
  <si>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</si>
  <si>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</si>
  <si>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</si>
  <si>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</si>
  <si>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</si>
  <si>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</si>
  <si>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</si>
  <si>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</si>
  <si>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</si>
  <si>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</si>
  <si>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</si>
  <si>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</si>
  <si>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</si>
  <si>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</si>
  <si>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</si>
  <si>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</si>
  <si>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</si>
  <si>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</si>
  <si>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</si>
  <si>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</si>
  <si>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</si>
  <si>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</si>
  <si>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</si>
  <si>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</si>
  <si>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</si>
  <si>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</si>
  <si>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</si>
  <si>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</si>
  <si>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</si>
  <si>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</si>
  <si>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</si>
  <si>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</si>
  <si>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</si>
  <si>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</si>
  <si>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</si>
  <si>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</si>
  <si>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</si>
  <si>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</si>
  <si>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</si>
  <si>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</si>
  <si>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</si>
  <si>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</si>
  <si>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</si>
  <si>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</si>
  <si>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</si>
  <si>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</si>
  <si>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</si>
  <si>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</si>
  <si>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</si>
  <si>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</si>
  <si>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</si>
  <si>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</si>
  <si>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</si>
  <si>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</si>
  <si>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</si>
  <si>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</si>
  <si>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</si>
  <si>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</si>
  <si>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</si>
  <si>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</si>
  <si>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</si>
  <si>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</si>
  <si>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</si>
  <si>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</si>
  <si>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</si>
  <si>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</si>
  <si>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</si>
  <si>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</si>
  <si>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</si>
  <si>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</si>
  <si>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</si>
  <si>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</si>
  <si>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</si>
  <si>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</si>
  <si>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</si>
  <si>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</si>
  <si>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</si>
  <si>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</si>
  <si>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</si>
  <si>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</si>
  <si>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</si>
  <si>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</si>
  <si>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</si>
  <si>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</si>
  <si>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</si>
  <si>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</si>
  <si>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</si>
  <si>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</si>
  <si>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</si>
  <si>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</si>
  <si>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</si>
  <si>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</si>
  <si>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</si>
  <si>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</si>
  <si>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</si>
  <si>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</si>
  <si>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</si>
  <si>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</si>
  <si>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</si>
  <si>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</si>
  <si>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</si>
  <si>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</si>
  <si>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</si>
  <si>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</si>
  <si>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</si>
  <si>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</si>
  <si>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</si>
  <si>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</si>
  <si>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</si>
  <si>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</si>
  <si>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</si>
  <si>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</si>
  <si>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</si>
  <si>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</si>
  <si>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</si>
  <si>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</si>
  <si>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</si>
  <si>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</si>
  <si>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</si>
  <si>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</si>
  <si>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</si>
  <si>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</si>
  <si>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</si>
  <si>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</si>
  <si>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</si>
  <si>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</si>
  <si>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</si>
  <si>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</si>
  <si>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</si>
  <si>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</si>
  <si>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</si>
  <si>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</si>
  <si>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</si>
  <si>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</si>
  <si>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</si>
  <si>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</si>
  <si>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</si>
  <si>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</si>
  <si>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</si>
  <si>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</si>
  <si>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</si>
  <si>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</si>
  <si>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</si>
  <si>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</si>
  <si>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</si>
  <si>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</si>
  <si>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</si>
  <si>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</si>
  <si>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</si>
  <si>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</si>
  <si>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</si>
  <si>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</si>
  <si>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</si>
  <si>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</si>
  <si>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</si>
  <si>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</si>
  <si>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</si>
  <si>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</si>
  <si>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</si>
  <si>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</si>
  <si>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</si>
  <si>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</si>
  <si>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</si>
  <si>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</si>
  <si>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</si>
  <si>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</si>
  <si>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</si>
  <si>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</si>
  <si>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</si>
  <si>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</si>
  <si>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</si>
  <si>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</si>
  <si>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</si>
  <si>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</si>
  <si>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</si>
  <si>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</si>
  <si>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</si>
  <si>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</si>
  <si>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</si>
  <si>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</si>
  <si>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</si>
  <si>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</si>
  <si>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</si>
  <si>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</si>
  <si>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</si>
  <si>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</si>
  <si>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</si>
  <si>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</si>
  <si>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</si>
  <si>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</si>
  <si>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</si>
  <si>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</si>
  <si>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</si>
  <si>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</si>
  <si>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</si>
  <si>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</si>
  <si>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</si>
  <si>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</si>
  <si>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</si>
  <si>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</si>
  <si>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</si>
  <si>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</si>
  <si>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</si>
  <si>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</si>
  <si>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</si>
  <si>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</si>
  <si>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</si>
  <si>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</si>
  <si>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</si>
  <si>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</si>
  <si>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</si>
  <si>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</si>
  <si>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</si>
  <si>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</si>
  <si>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</si>
  <si>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</si>
  <si>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</si>
  <si>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</si>
  <si>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</si>
  <si>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</si>
  <si>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</si>
  <si>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</si>
  <si>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</si>
  <si>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</si>
  <si>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</si>
  <si>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</si>
  <si>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</si>
  <si>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</si>
  <si>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</si>
  <si>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</si>
  <si>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</si>
  <si>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</si>
  <si>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</si>
  <si>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</si>
  <si>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</si>
  <si>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</si>
  <si>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</si>
  <si>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</si>
  <si>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</si>
  <si>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</si>
  <si>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</si>
  <si>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</si>
  <si>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</si>
  <si>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</si>
  <si>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</si>
  <si>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</si>
  <si>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</si>
  <si>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</si>
  <si>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</si>
  <si>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</si>
  <si>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</si>
  <si>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</si>
  <si>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</si>
  <si>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</si>
  <si>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</si>
  <si>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</si>
  <si>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</si>
  <si>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</si>
  <si>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</si>
  <si>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</si>
  <si>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</si>
  <si>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</si>
  <si>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</si>
  <si>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</si>
  <si>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</si>
  <si>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</si>
  <si>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</si>
  <si>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</si>
  <si>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</si>
  <si>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</si>
  <si>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</si>
  <si>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</si>
  <si>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</si>
  <si>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</si>
  <si>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</si>
  <si>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</si>
  <si>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</si>
  <si>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</si>
  <si>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</si>
  <si>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</si>
  <si>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</si>
  <si>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</si>
  <si>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</si>
  <si>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</si>
  <si>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</si>
  <si>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</si>
  <si>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</si>
  <si>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</si>
  <si>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</si>
  <si>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</si>
  <si>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</si>
  <si>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</si>
  <si>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</si>
  <si>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</si>
  <si>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</si>
  <si>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</si>
  <si>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</si>
  <si>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</si>
  <si>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</si>
  <si>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</si>
  <si>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</si>
  <si>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</si>
  <si>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</si>
  <si>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</si>
  <si>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</si>
  <si>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</si>
  <si>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</si>
  <si>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</si>
  <si>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</si>
  <si>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</si>
  <si>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</si>
  <si>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</si>
  <si>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</si>
  <si>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</si>
  <si>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</si>
  <si>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</si>
  <si>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</si>
  <si>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</si>
  <si>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</si>
  <si>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</si>
  <si>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</si>
  <si>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</si>
  <si>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</si>
  <si>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</si>
  <si>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</si>
  <si>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</si>
  <si>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</si>
  <si>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</si>
  <si>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</si>
  <si>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</si>
  <si>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</si>
  <si>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</si>
  <si>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</si>
  <si>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</si>
  <si>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</si>
  <si>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</si>
  <si>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</si>
  <si>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</si>
  <si>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</si>
  <si>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</si>
  <si>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</si>
  <si>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</si>
  <si>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</si>
  <si>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</si>
  <si>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</si>
  <si>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</si>
  <si>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</si>
  <si>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</si>
  <si>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</si>
  <si>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</si>
  <si>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</si>
  <si>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</si>
  <si>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</si>
  <si>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</si>
  <si>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</si>
  <si>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</si>
  <si>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</si>
  <si>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</si>
  <si>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</si>
  <si>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</si>
  <si>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</si>
  <si>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</si>
  <si>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</si>
  <si>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</si>
  <si>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</si>
  <si>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</si>
  <si>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</si>
  <si>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</si>
  <si>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</si>
  <si>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</si>
  <si>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</si>
  <si>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</si>
  <si>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</si>
  <si>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</si>
  <si>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</si>
  <si>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</si>
  <si>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</si>
  <si>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</si>
  <si>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</si>
  <si>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</si>
  <si>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</si>
  <si>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</si>
  <si>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</si>
  <si>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</si>
  <si>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</si>
  <si>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</si>
  <si>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</si>
  <si>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</si>
  <si>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</si>
  <si>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</si>
  <si>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</si>
  <si>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</si>
  <si>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</si>
  <si>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</si>
  <si>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</si>
  <si>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</si>
  <si>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</si>
  <si>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</si>
  <si>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</si>
  <si>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</si>
  <si>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</si>
  <si>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</si>
  <si>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</si>
  <si>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</si>
  <si>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</si>
  <si>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</si>
  <si>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</si>
  <si>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</si>
  <si>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</si>
  <si>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</si>
  <si>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</si>
  <si>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</si>
  <si>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</si>
  <si>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</si>
  <si>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</si>
  <si>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</si>
  <si>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</si>
  <si>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</si>
  <si>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</si>
  <si>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</si>
  <si>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</si>
  <si>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</si>
  <si>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</si>
  <si>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</si>
  <si>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</si>
  <si>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</si>
  <si>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</si>
  <si>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</si>
  <si>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</si>
  <si>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</si>
  <si>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</si>
  <si>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</si>
  <si>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</si>
  <si>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</si>
  <si>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</si>
  <si>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</si>
  <si>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</si>
  <si>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</si>
  <si>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</si>
  <si>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</si>
  <si>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</si>
  <si>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</si>
  <si>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</si>
  <si>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</si>
  <si>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</si>
  <si>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</si>
  <si>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</si>
  <si>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</si>
  <si>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</si>
  <si>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</si>
  <si>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</si>
  <si>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</si>
  <si>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</si>
  <si>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</si>
  <si>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</si>
  <si>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</si>
  <si>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</si>
  <si>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</si>
  <si>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</si>
  <si>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</si>
  <si>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</si>
  <si>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</si>
  <si>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</si>
  <si>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</si>
  <si>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</si>
  <si>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</si>
  <si>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</si>
  <si>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</si>
  <si>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</si>
  <si>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</si>
  <si>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</si>
  <si>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</si>
  <si>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</si>
  <si>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</si>
  <si>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</si>
  <si>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</si>
  <si>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</si>
  <si>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</si>
  <si>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</si>
  <si>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</si>
  <si>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</si>
  <si>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</si>
  <si>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</si>
  <si>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</si>
  <si>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</si>
  <si>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</si>
  <si>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</si>
  <si>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</si>
  <si>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</si>
  <si>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</si>
  <si>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</si>
  <si>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</si>
  <si>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</si>
  <si>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</si>
  <si>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</si>
  <si>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</si>
  <si>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</si>
  <si>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</si>
  <si>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</si>
  <si>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</si>
  <si>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</si>
  <si>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</si>
  <si>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</si>
  <si>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</si>
  <si>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</si>
  <si>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</si>
  <si>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</si>
  <si>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</si>
  <si>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</si>
  <si>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</si>
  <si>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</si>
  <si>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</si>
  <si>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</si>
  <si>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</si>
  <si>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</si>
  <si>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</si>
  <si>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</si>
  <si>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</si>
  <si>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</si>
  <si>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</si>
  <si>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</si>
  <si>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</si>
  <si>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</si>
  <si>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</si>
  <si>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</si>
  <si>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</si>
  <si>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</si>
  <si>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</si>
  <si>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</si>
  <si>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</si>
  <si>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</si>
  <si>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</si>
  <si>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</si>
  <si>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</si>
  <si>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</si>
  <si>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</si>
  <si>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</si>
  <si>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</si>
  <si>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</si>
  <si>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</si>
  <si>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</si>
  <si>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</si>
  <si>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</si>
  <si>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</si>
  <si>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</si>
  <si>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</si>
  <si>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</si>
  <si>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</si>
  <si>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</si>
  <si>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</si>
  <si>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</si>
  <si>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</si>
  <si>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</si>
  <si>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</si>
  <si>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</si>
  <si>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</si>
  <si>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</si>
  <si>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</si>
  <si>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</si>
  <si>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</si>
  <si>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</si>
  <si>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</si>
  <si>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</si>
  <si>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</si>
  <si>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</si>
  <si>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</si>
  <si>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</si>
  <si>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</si>
  <si>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</si>
  <si>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</si>
  <si>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</si>
  <si>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</si>
  <si>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</si>
  <si>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</si>
  <si>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</si>
  <si>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</si>
  <si>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</si>
  <si>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</si>
  <si>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</si>
  <si>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</si>
  <si>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</si>
  <si>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</si>
  <si>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</si>
  <si>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</si>
  <si>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</si>
  <si>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</si>
  <si>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</si>
  <si>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</si>
  <si>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</si>
  <si>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</si>
  <si>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</si>
  <si>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</si>
  <si>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</si>
  <si>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</si>
  <si>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</si>
  <si>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</si>
  <si>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</si>
  <si>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</si>
  <si>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</si>
  <si>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</si>
  <si>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</si>
  <si>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</si>
  <si>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</si>
  <si>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</si>
  <si>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</si>
  <si>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</si>
  <si>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</si>
  <si>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</si>
  <si>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</si>
  <si>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</si>
  <si>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</si>
  <si>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</si>
  <si>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</si>
  <si>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</si>
  <si>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</si>
  <si>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</si>
  <si>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</si>
  <si>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</si>
  <si>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</si>
  <si>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</si>
  <si>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</si>
  <si>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</si>
  <si>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</si>
  <si>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</si>
  <si>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</si>
  <si>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</si>
  <si>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</si>
  <si>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</si>
  <si>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</si>
  <si>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</si>
  <si>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</si>
  <si>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</si>
  <si>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</si>
  <si>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</si>
  <si>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</si>
  <si>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</si>
  <si>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</si>
  <si>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</si>
  <si>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</si>
  <si>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</si>
  <si>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</si>
  <si>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</si>
  <si>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</si>
  <si>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</si>
  <si>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</si>
  <si>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</si>
  <si>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</si>
  <si>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</si>
  <si>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</si>
  <si>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</si>
  <si>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</si>
  <si>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</si>
  <si>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</si>
  <si>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</si>
  <si>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</si>
  <si>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</si>
  <si>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</si>
  <si>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</si>
  <si>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</si>
  <si>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</si>
  <si>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</si>
  <si>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</si>
  <si>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</si>
  <si>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</si>
  <si>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</si>
  <si>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</si>
  <si>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</si>
  <si>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</si>
  <si>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</si>
  <si>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</si>
  <si>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</si>
  <si>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</si>
  <si>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</si>
  <si>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</si>
  <si>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</si>
  <si>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</si>
  <si>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</si>
  <si>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</si>
  <si>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</si>
  <si>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</si>
  <si>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</si>
  <si>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</si>
  <si>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</si>
  <si>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</si>
  <si>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</si>
  <si>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</si>
  <si>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</si>
  <si>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</si>
  <si>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</si>
  <si>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</si>
  <si>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</si>
  <si>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</si>
  <si>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</si>
  <si>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</si>
  <si>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</si>
  <si>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</si>
  <si>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</si>
  <si>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</si>
  <si>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</si>
  <si>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</si>
  <si>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</si>
  <si>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</si>
  <si>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</si>
  <si>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</si>
  <si>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</si>
  <si>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</si>
  <si>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</si>
  <si>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</si>
  <si>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</si>
  <si>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</si>
  <si>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</si>
  <si>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</si>
  <si>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</si>
  <si>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</si>
  <si>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</si>
  <si>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</si>
  <si>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</si>
  <si>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</si>
  <si>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</si>
  <si>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</si>
  <si>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</si>
  <si>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</si>
  <si>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</si>
  <si>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</si>
  <si>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</si>
  <si>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</si>
  <si>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</si>
  <si>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</si>
  <si>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</si>
  <si>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</si>
  <si>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</si>
  <si>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</si>
  <si>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</si>
  <si>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</si>
  <si>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</si>
  <si>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</si>
  <si>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</si>
  <si>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</si>
  <si>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</si>
  <si>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</si>
  <si>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</si>
  <si>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</si>
  <si>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</si>
  <si>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</si>
  <si>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</si>
  <si>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</si>
  <si>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</si>
  <si>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</si>
  <si>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</si>
  <si>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</si>
  <si>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</si>
  <si>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</si>
  <si>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</si>
  <si>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</si>
  <si>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</si>
  <si>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</si>
  <si>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</si>
  <si>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</si>
  <si>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</si>
  <si>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</si>
  <si>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</si>
  <si>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</si>
  <si>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</si>
  <si>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</si>
  <si>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</si>
  <si>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</si>
  <si>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</si>
  <si>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</si>
  <si>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</si>
  <si>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</si>
  <si>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</si>
  <si>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</si>
  <si>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</si>
  <si>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</si>
  <si>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</si>
  <si>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</si>
  <si>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</si>
  <si>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</si>
  <si>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</si>
  <si>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</si>
  <si>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</si>
  <si>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</si>
  <si>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</si>
  <si>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</si>
  <si>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</si>
  <si>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</si>
  <si>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</si>
  <si>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</si>
  <si>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</si>
  <si>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</si>
  <si>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</si>
  <si>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</si>
  <si>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</si>
  <si>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</si>
  <si>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</si>
  <si>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</si>
  <si>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</si>
  <si>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</si>
  <si>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</si>
  <si>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</si>
  <si>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</si>
  <si>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</si>
  <si>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</si>
  <si>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</si>
  <si>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</si>
  <si>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</si>
  <si>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</si>
  <si>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</si>
  <si>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</si>
  <si>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</si>
  <si>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</si>
  <si>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</si>
  <si>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</si>
  <si>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</si>
  <si>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</si>
  <si>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</si>
  <si>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</si>
  <si>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</si>
  <si>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</si>
  <si>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</si>
  <si>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</si>
  <si>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</si>
  <si>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</si>
  <si>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</si>
  <si>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</si>
  <si>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</si>
  <si>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</si>
  <si>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</si>
  <si>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</si>
  <si>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</si>
  <si>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</si>
  <si>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</si>
  <si>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</si>
  <si>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</si>
  <si>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</si>
  <si>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</si>
  <si>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</si>
  <si>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</si>
  <si>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</si>
  <si>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</si>
  <si>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</si>
  <si>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</si>
  <si>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</si>
  <si>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</si>
  <si>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</si>
  <si>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</si>
  <si>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</si>
  <si>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</si>
  <si>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</si>
  <si>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</si>
  <si>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</si>
  <si>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</si>
  <si>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</si>
  <si>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</si>
  <si>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</si>
  <si>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</si>
  <si>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</si>
  <si>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</si>
  <si>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</si>
  <si>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</si>
  <si>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</si>
  <si>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</si>
  <si>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</si>
  <si>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</si>
  <si>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</si>
  <si>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</si>
  <si>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</si>
  <si>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</si>
  <si>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</si>
  <si>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</si>
  <si>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</si>
  <si>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</si>
  <si>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</si>
  <si>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</si>
  <si>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</si>
  <si>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</si>
  <si>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</si>
  <si>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</si>
  <si>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</si>
  <si>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</si>
  <si>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</si>
  <si>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</si>
  <si>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</si>
  <si>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</si>
  <si>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</si>
  <si>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</si>
  <si>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</si>
  <si>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</si>
  <si>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</si>
  <si>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</si>
  <si>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</si>
  <si>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</si>
  <si>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</si>
  <si>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</si>
  <si>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</si>
  <si>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</si>
  <si>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</si>
  <si>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</si>
  <si>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</si>
  <si>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</si>
  <si>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</si>
  <si>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</si>
  <si>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</si>
  <si>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</si>
  <si>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</si>
  <si>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</si>
  <si>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</si>
  <si>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</si>
  <si>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</si>
  <si>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</si>
  <si>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</si>
  <si>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</si>
  <si>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</si>
  <si>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</si>
  <si>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</si>
  <si>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</si>
  <si>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</si>
  <si>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</si>
  <si>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</si>
  <si>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</si>
  <si>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</si>
  <si>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</si>
  <si>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</si>
  <si>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</si>
  <si>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</si>
  <si>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</si>
  <si>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</si>
  <si>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</si>
  <si>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</si>
  <si>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</si>
  <si>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</si>
  <si>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</si>
  <si>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</si>
  <si>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</si>
  <si>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</si>
  <si>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</si>
  <si>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</si>
  <si>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</si>
  <si>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</si>
  <si>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</si>
  <si>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</si>
  <si>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</si>
  <si>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</si>
  <si>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</si>
  <si>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</si>
  <si>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</si>
  <si>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</si>
  <si>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</si>
  <si>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</si>
  <si>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</si>
  <si>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</si>
  <si>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</si>
  <si>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</si>
  <si>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</si>
  <si>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</si>
  <si>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</si>
  <si>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</si>
  <si>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</si>
  <si>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</si>
  <si>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</si>
  <si>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</si>
  <si>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</si>
  <si>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</si>
  <si>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</si>
  <si>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</si>
  <si>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</si>
  <si>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</si>
  <si>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</si>
  <si>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</si>
  <si>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</si>
  <si>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</si>
  <si>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</si>
  <si>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</si>
  <si>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</si>
  <si>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</si>
  <si>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</si>
  <si>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</si>
  <si>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</si>
  <si>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</si>
  <si>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</si>
  <si>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</si>
  <si>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</si>
  <si>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</si>
  <si>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</si>
  <si>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</si>
  <si>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</si>
  <si>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</si>
  <si>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</si>
  <si>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</si>
  <si>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</si>
  <si>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</si>
  <si>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</si>
  <si>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</si>
  <si>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</si>
  <si>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</si>
  <si>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</si>
  <si>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</si>
  <si>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</si>
  <si>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</si>
  <si>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</si>
  <si>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</si>
  <si>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</si>
  <si>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</si>
  <si>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</si>
  <si>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</si>
  <si>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</si>
  <si>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</si>
  <si>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</si>
  <si>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</si>
  <si>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</si>
  <si>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</si>
  <si>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</si>
  <si>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</si>
  <si>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</si>
  <si>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</si>
  <si>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</si>
  <si>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</si>
  <si>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</si>
  <si>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</si>
  <si>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</si>
  <si>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</si>
  <si>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</si>
  <si>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</si>
  <si>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</si>
  <si>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</si>
  <si>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</si>
  <si>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</si>
  <si>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</si>
  <si>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</si>
  <si>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</si>
  <si>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</si>
  <si>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</si>
  <si>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</si>
  <si>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</si>
  <si>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</si>
  <si>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</si>
  <si>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</si>
  <si>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</si>
  <si>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</si>
  <si>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</si>
  <si>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</si>
  <si>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</si>
  <si>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</si>
  <si>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</si>
  <si>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</si>
  <si>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</si>
  <si>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</si>
  <si>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</si>
  <si>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</si>
  <si>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</si>
  <si>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</si>
  <si>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</si>
  <si>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</si>
  <si>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</si>
  <si>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</si>
  <si>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</si>
  <si>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</si>
  <si>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</si>
  <si>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</si>
  <si>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</si>
  <si>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</si>
  <si>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</si>
  <si>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</si>
  <si>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</si>
  <si>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</si>
  <si>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</si>
  <si>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</si>
  <si>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</si>
  <si>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</si>
  <si>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</si>
  <si>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</si>
  <si>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</si>
  <si>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</si>
  <si>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</si>
  <si>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</si>
  <si>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</si>
  <si>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</si>
  <si>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</si>
  <si>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</si>
  <si>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</si>
  <si>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</si>
  <si>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</si>
  <si>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</si>
  <si>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</si>
  <si>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</si>
  <si>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</si>
  <si>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</si>
  <si>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</si>
  <si>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</si>
  <si>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</si>
  <si>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</si>
  <si>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</si>
  <si>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</si>
  <si>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</si>
  <si>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</si>
  <si>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</si>
  <si>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</si>
  <si>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</si>
  <si>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</si>
  <si>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</si>
  <si>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</si>
  <si>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</si>
  <si>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</si>
  <si>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</si>
  <si>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</si>
  <si>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</si>
  <si>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</si>
  <si>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</si>
  <si>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</si>
  <si>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</si>
  <si>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</si>
  <si>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</si>
  <si>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</si>
  <si>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</si>
  <si>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</si>
  <si>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</si>
  <si>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</si>
  <si>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</si>
  <si>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</si>
  <si>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</si>
  <si>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</si>
  <si>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</si>
  <si>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</si>
  <si>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</si>
  <si>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</si>
  <si>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</si>
  <si>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</si>
  <si>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</si>
  <si>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</si>
  <si>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</si>
  <si>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</si>
  <si>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</si>
  <si>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</si>
  <si>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</si>
  <si>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</si>
  <si>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</si>
  <si>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</si>
  <si>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</si>
  <si>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</si>
  <si>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</si>
  <si>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</si>
  <si>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</si>
  <si>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</si>
  <si>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</si>
  <si>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</si>
  <si>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</si>
  <si>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</si>
  <si>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</si>
  <si>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</si>
  <si>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</si>
  <si>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</si>
  <si>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</si>
  <si>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</si>
  <si>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</si>
  <si>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</si>
  <si>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</si>
  <si>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</si>
  <si>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</si>
  <si>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</si>
  <si>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</si>
  <si>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</si>
  <si>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</si>
  <si>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</si>
  <si>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</si>
  <si>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</si>
  <si>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</si>
  <si>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</si>
  <si>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</si>
  <si>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</si>
  <si>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</si>
  <si>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</si>
  <si>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</si>
  <si>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</si>
  <si>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</si>
  <si>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</si>
  <si>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</si>
  <si>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</si>
  <si>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</si>
  <si>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</si>
  <si>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</si>
  <si>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</si>
  <si>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</si>
  <si>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</si>
  <si>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</si>
  <si>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</si>
  <si>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</si>
  <si>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</si>
  <si>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</si>
  <si>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</si>
  <si>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</si>
  <si>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</si>
  <si>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</si>
  <si>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</si>
  <si>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</si>
  <si>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</si>
  <si>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</si>
  <si>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</si>
  <si>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</si>
  <si>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</si>
  <si>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</si>
  <si>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</si>
  <si>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</si>
  <si>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</si>
  <si>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</si>
  <si>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</si>
  <si>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</si>
  <si>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</si>
  <si>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</si>
  <si>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</si>
  <si>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</si>
  <si>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</si>
  <si>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</si>
  <si>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</si>
  <si>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</si>
  <si>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</si>
  <si>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</si>
  <si>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</si>
  <si>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</si>
  <si>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</si>
  <si>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</si>
  <si>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</si>
  <si>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</si>
  <si>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</si>
  <si>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</si>
  <si>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</si>
  <si>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</si>
  <si>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</si>
  <si>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</si>
  <si>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</si>
  <si>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</si>
  <si>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</si>
  <si>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</si>
  <si>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</si>
  <si>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</si>
  <si>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</si>
  <si>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</si>
  <si>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</si>
  <si>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</si>
  <si>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</si>
  <si>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</si>
  <si>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</si>
  <si>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</si>
  <si>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</si>
  <si>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</si>
  <si>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</si>
  <si>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</si>
  <si>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</si>
  <si>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</si>
  <si>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</si>
  <si>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</si>
  <si>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</si>
  <si>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</si>
  <si>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</si>
  <si>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</si>
  <si>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</si>
  <si>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</si>
  <si>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</si>
  <si>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</si>
  <si>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</si>
  <si>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</si>
  <si>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</si>
  <si>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</si>
  <si>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</si>
  <si>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</si>
  <si>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</si>
  <si>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</si>
  <si>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</si>
  <si>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</si>
  <si>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</si>
  <si>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</si>
  <si>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</si>
  <si>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</si>
  <si>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</si>
  <si>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</si>
  <si>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</si>
  <si>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</si>
  <si>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</si>
  <si>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</si>
  <si>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</si>
  <si>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</si>
  <si>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</si>
  <si>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</si>
  <si>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</si>
  <si>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</si>
  <si>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</si>
  <si>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</si>
  <si>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</si>
  <si>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</si>
  <si>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</si>
  <si>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</si>
  <si>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</si>
  <si>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</si>
  <si>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</si>
  <si>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</si>
  <si>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</si>
  <si>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</si>
  <si>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</si>
  <si>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</si>
  <si>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</si>
  <si>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</si>
  <si>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</si>
  <si>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</si>
  <si>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</si>
  <si>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</si>
  <si>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</si>
  <si>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</si>
  <si>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</si>
  <si>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</si>
  <si>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</si>
  <si>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</si>
  <si>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</si>
  <si>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</si>
  <si>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</si>
  <si>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</si>
  <si>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</si>
  <si>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</si>
  <si>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</si>
  <si>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</si>
  <si>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</si>
  <si>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</si>
  <si>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</si>
  <si>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</si>
  <si>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</si>
  <si>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</si>
  <si>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</si>
  <si>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</si>
  <si>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</si>
  <si>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</si>
  <si>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</si>
  <si>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</si>
  <si>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</si>
  <si>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</si>
  <si>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</si>
  <si>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</si>
  <si>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</si>
  <si>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</si>
  <si>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</si>
  <si>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</si>
  <si>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</si>
  <si>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</si>
  <si>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</si>
  <si>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</si>
  <si>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</si>
  <si>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</si>
  <si>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</si>
  <si>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</si>
  <si>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</si>
  <si>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</si>
  <si>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</si>
  <si>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</si>
  <si>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</si>
  <si>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</si>
  <si>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</si>
  <si>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</si>
  <si>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</si>
  <si>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</si>
  <si>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</si>
  <si>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</si>
  <si>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</si>
  <si>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</si>
  <si>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</si>
  <si>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</si>
  <si>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</si>
  <si>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</si>
  <si>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</si>
  <si>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</si>
  <si>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</si>
  <si>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</si>
  <si>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</si>
  <si>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</si>
  <si>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</si>
  <si>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</si>
  <si>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</si>
  <si>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</si>
  <si>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</si>
  <si>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</si>
  <si>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</si>
  <si>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</si>
  <si>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</si>
  <si>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</si>
  <si>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</si>
  <si>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</si>
  <si>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</si>
  <si>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</si>
  <si>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</si>
  <si>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</si>
  <si>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</si>
  <si>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</si>
  <si>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</si>
  <si>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</si>
  <si>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</si>
  <si>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</si>
  <si>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</si>
  <si>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</si>
  <si>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</si>
  <si>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</si>
  <si>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</si>
  <si>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</si>
  <si>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</si>
  <si>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</si>
  <si>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</si>
  <si>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</si>
  <si>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</si>
  <si>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</si>
  <si>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</si>
  <si>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</si>
  <si>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</si>
  <si>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</si>
  <si>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</si>
  <si>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</si>
  <si>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</si>
  <si>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</si>
  <si>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</si>
  <si>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</si>
  <si>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</si>
  <si>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</si>
  <si>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</si>
  <si>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</si>
  <si>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</si>
  <si>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</si>
  <si>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</si>
  <si>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</si>
  <si>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</si>
  <si>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</si>
  <si>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</si>
  <si>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</si>
  <si>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</si>
  <si>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</si>
  <si>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</si>
  <si>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</si>
  <si>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</si>
  <si>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</si>
  <si>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</si>
  <si>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</si>
  <si>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</si>
  <si>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</si>
  <si>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</si>
  <si>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</si>
  <si>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</si>
  <si>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</si>
  <si>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</si>
  <si>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</si>
  <si>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</si>
  <si>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</si>
  <si>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</si>
  <si>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</si>
  <si>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</si>
  <si>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</si>
  <si>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</si>
  <si>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</si>
  <si>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</si>
  <si>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</si>
  <si>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</si>
  <si>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</si>
  <si>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</si>
  <si>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</si>
  <si>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</si>
  <si>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</si>
  <si>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</si>
  <si>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</si>
  <si>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</si>
  <si>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</si>
  <si>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</si>
  <si>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</si>
  <si>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</si>
  <si>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</si>
  <si>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</si>
  <si>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</si>
  <si>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</si>
  <si>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</si>
  <si>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</si>
  <si>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</si>
  <si>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</si>
  <si>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</si>
  <si>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</si>
  <si>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</si>
  <si>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</si>
  <si>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</si>
  <si>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</si>
  <si>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</si>
  <si>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</si>
  <si>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</si>
  <si>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</si>
  <si>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</si>
  <si>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</si>
  <si>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</si>
  <si>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</si>
  <si>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</si>
  <si>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</si>
  <si>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</si>
  <si>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</si>
  <si>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</si>
  <si>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</si>
  <si>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</si>
  <si>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</si>
  <si>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</si>
  <si>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</si>
  <si>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</si>
  <si>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</si>
  <si>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</si>
  <si>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</si>
  <si>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</si>
  <si>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</si>
  <si>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</si>
  <si>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</si>
  <si>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</si>
  <si>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</si>
  <si>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</si>
  <si>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</si>
  <si>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</si>
  <si>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</si>
  <si>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</si>
  <si>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</si>
  <si>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</si>
  <si>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</si>
  <si>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</si>
  <si>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</si>
  <si>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</si>
  <si>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</si>
  <si>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</si>
  <si>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</si>
  <si>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</si>
  <si>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</si>
  <si>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</si>
  <si>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</si>
  <si>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</si>
  <si>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</si>
  <si>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</si>
  <si>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</si>
  <si>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</si>
  <si>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</si>
  <si>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</si>
  <si>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</si>
  <si>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</si>
  <si>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</si>
  <si>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</si>
  <si>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</si>
  <si>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</si>
  <si>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</si>
  <si>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</si>
  <si>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</si>
  <si>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</si>
  <si>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</si>
  <si>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</si>
  <si>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</si>
  <si>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</si>
  <si>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</si>
  <si>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</si>
  <si>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</si>
  <si>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</si>
  <si>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</si>
  <si>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</si>
  <si>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</si>
  <si>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</si>
  <si>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</si>
  <si>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</si>
  <si>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</si>
  <si>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</si>
  <si>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</si>
  <si>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</si>
  <si>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</si>
  <si>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</si>
  <si>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</si>
  <si>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</si>
  <si>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</si>
  <si>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</si>
  <si>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</si>
  <si>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</si>
  <si>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</si>
  <si>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</si>
  <si>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</si>
  <si>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</si>
  <si>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</si>
  <si>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</si>
  <si>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</si>
  <si>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</si>
  <si>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</si>
  <si>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</si>
  <si>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</si>
  <si>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</si>
  <si>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</si>
  <si>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</si>
  <si>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</si>
  <si>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</si>
  <si>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</si>
  <si>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</si>
  <si>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</si>
  <si>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</si>
  <si>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</si>
  <si>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</si>
  <si>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</si>
  <si>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</si>
  <si>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</si>
  <si>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</si>
  <si>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</si>
  <si>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</si>
  <si>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</si>
  <si>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</si>
  <si>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</si>
  <si>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</si>
  <si>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</si>
  <si>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</si>
  <si>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</si>
  <si>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</si>
  <si>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</si>
  <si>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</si>
  <si>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</si>
  <si>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</si>
  <si>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</si>
  <si>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</si>
  <si>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</si>
  <si>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</si>
  <si>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</si>
  <si>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</si>
  <si>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</si>
  <si>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</si>
  <si>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</si>
  <si>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</si>
  <si>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</si>
  <si>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</si>
  <si>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</si>
  <si>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</si>
  <si>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</si>
  <si>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</si>
  <si>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</si>
  <si>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</si>
  <si>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</si>
  <si>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</si>
  <si>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</si>
  <si>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</si>
  <si>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</si>
  <si>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</si>
  <si>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</si>
  <si>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</si>
  <si>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</si>
  <si>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</si>
  <si>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</si>
  <si>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</si>
  <si>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</si>
  <si>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</si>
  <si>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</si>
  <si>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</si>
  <si>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</si>
  <si>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</si>
  <si>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</si>
  <si>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</si>
  <si>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</si>
  <si>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</si>
  <si>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</si>
  <si>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</si>
  <si>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</si>
  <si>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</si>
  <si>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</si>
  <si>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</si>
  <si>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</si>
  <si>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</si>
  <si>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</si>
  <si>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</si>
  <si>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</si>
  <si>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</si>
  <si>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</si>
  <si>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</si>
  <si>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</si>
  <si>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</si>
  <si>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</si>
  <si>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</si>
  <si>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</si>
  <si>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</si>
  <si>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</si>
  <si>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</si>
  <si>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</si>
  <si>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</si>
  <si>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</si>
  <si>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</si>
  <si>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</si>
  <si>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</si>
  <si>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</si>
  <si>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</si>
  <si>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</si>
  <si>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</si>
  <si>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</si>
  <si>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</si>
  <si>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</si>
  <si>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</si>
  <si>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</si>
  <si>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</si>
  <si>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</si>
  <si>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</si>
  <si>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</si>
  <si>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</si>
  <si>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</si>
  <si>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</si>
  <si>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</si>
  <si>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</si>
  <si>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</si>
  <si>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</si>
  <si>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</si>
  <si>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</si>
  <si>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</si>
  <si>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</si>
  <si>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</si>
  <si>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</si>
  <si>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</si>
  <si>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</si>
  <si>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</si>
  <si>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</si>
  <si>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</si>
  <si>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</si>
  <si>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</si>
  <si>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</si>
  <si>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</si>
  <si>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</si>
  <si>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</si>
  <si>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</si>
  <si>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</si>
  <si>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</si>
  <si>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</si>
  <si>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</si>
  <si>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</si>
  <si>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</si>
  <si>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</si>
  <si>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</si>
  <si>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</si>
  <si>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</si>
  <si>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</si>
  <si>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</si>
  <si>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</si>
  <si>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</si>
  <si>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</si>
  <si>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</si>
  <si>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</si>
  <si>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</si>
  <si>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</si>
  <si>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</si>
  <si>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</si>
  <si>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</si>
  <si>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</si>
  <si>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</si>
  <si>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</si>
  <si>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</si>
  <si>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</si>
  <si>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</si>
  <si>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</si>
  <si>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</si>
  <si>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</si>
  <si>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</si>
  <si>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</si>
  <si>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</si>
  <si>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</si>
  <si>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</si>
  <si>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</si>
  <si>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</si>
  <si>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</si>
  <si>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</si>
  <si>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</si>
  <si>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</si>
  <si>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</si>
  <si>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</si>
  <si>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</si>
  <si>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</si>
  <si>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</si>
  <si>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</si>
  <si>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</si>
  <si>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</si>
  <si>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</si>
  <si>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</si>
  <si>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</si>
  <si>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</si>
  <si>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</si>
  <si>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</si>
  <si>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</si>
  <si>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</si>
  <si>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</si>
  <si>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</si>
  <si>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</si>
  <si>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</si>
  <si>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</si>
  <si>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</si>
  <si>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</si>
  <si>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</si>
  <si>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</si>
  <si>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</si>
  <si>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</si>
  <si>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</si>
  <si>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</si>
  <si>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</si>
  <si>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</si>
  <si>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</si>
  <si>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</si>
  <si>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</si>
  <si>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</si>
  <si>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</si>
  <si>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</si>
  <si>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</si>
  <si>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</si>
  <si>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</si>
  <si>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</si>
  <si>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</si>
  <si>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</si>
  <si>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</si>
  <si>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</si>
  <si>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</si>
  <si>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</si>
  <si>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</si>
  <si>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</si>
  <si>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</si>
  <si>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</si>
  <si>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</si>
  <si>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</si>
  <si>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</si>
  <si>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</si>
  <si>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</si>
  <si>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</si>
  <si>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</si>
  <si>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</si>
  <si>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</si>
  <si>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</si>
  <si>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</si>
  <si>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</si>
  <si>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</si>
  <si>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</si>
  <si>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</si>
  <si>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</si>
  <si>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</si>
  <si>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</si>
  <si>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</si>
  <si>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</si>
  <si>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</si>
  <si>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</si>
  <si>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</si>
  <si>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</si>
  <si>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</si>
  <si>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</si>
  <si>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</si>
  <si>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</si>
  <si>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</si>
  <si>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</si>
  <si>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</si>
  <si>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</si>
  <si>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</si>
  <si>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</si>
  <si>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</si>
  <si>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</si>
  <si>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</si>
  <si>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</si>
  <si>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</si>
  <si>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</si>
  <si>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</si>
  <si>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</si>
  <si>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</si>
  <si>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</si>
  <si>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</si>
  <si>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</si>
  <si>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</si>
  <si>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</si>
  <si>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</si>
  <si>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</si>
  <si>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</si>
  <si>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</si>
  <si>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</si>
  <si>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</si>
  <si>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</si>
  <si>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</si>
  <si>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</si>
  <si>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</si>
  <si>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</si>
  <si>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</si>
  <si>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</si>
  <si>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</si>
  <si>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</si>
  <si>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</si>
  <si>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</si>
  <si>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</si>
  <si>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</si>
  <si>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</si>
  <si>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</si>
  <si>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</si>
  <si>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</si>
  <si>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</si>
  <si>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</si>
  <si>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</si>
  <si>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</si>
  <si>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</si>
  <si>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</si>
  <si>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</si>
  <si>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</si>
  <si>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</si>
  <si>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</si>
  <si>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</si>
  <si>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</si>
  <si>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</si>
  <si>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</si>
  <si>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</si>
  <si>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</si>
  <si>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</si>
  <si>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</si>
  <si>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</si>
  <si>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</si>
  <si>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</si>
  <si>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</si>
  <si>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</si>
  <si>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</si>
  <si>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</si>
  <si>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</si>
  <si>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</si>
  <si>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</si>
  <si>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</si>
  <si>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</si>
  <si>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</si>
  <si>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</si>
  <si>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</si>
  <si>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</si>
  <si>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</si>
  <si>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</si>
  <si>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</si>
  <si>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</si>
  <si>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</si>
  <si>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</si>
  <si>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</si>
  <si>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</si>
  <si>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</si>
  <si>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</si>
  <si>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</si>
  <si>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</si>
  <si>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</si>
  <si>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</si>
  <si>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</si>
  <si>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</si>
  <si>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</si>
  <si>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</si>
  <si>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</si>
  <si>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</si>
  <si>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</si>
  <si>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</si>
  <si>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</si>
  <si>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</si>
  <si>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</si>
  <si>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</si>
  <si>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</si>
  <si>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</si>
  <si>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</si>
  <si>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</si>
  <si>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</si>
  <si>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</si>
  <si>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</si>
  <si>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</si>
  <si>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</si>
  <si>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</si>
  <si>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</si>
  <si>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</si>
  <si>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</si>
  <si>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</si>
  <si>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</si>
  <si>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</si>
  <si>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</si>
  <si>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</si>
  <si>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</si>
  <si>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</si>
  <si>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</si>
  <si>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</si>
  <si>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</si>
  <si>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</si>
  <si>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</si>
  <si>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</si>
  <si>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</si>
  <si>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</si>
  <si>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</si>
  <si>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</si>
  <si>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</si>
  <si>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</si>
  <si>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</si>
  <si>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</si>
  <si>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</si>
  <si>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</si>
  <si>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</si>
  <si>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</si>
  <si>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</si>
  <si>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</si>
  <si>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</si>
  <si>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</si>
  <si>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</si>
  <si>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</si>
  <si>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</si>
  <si>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</si>
  <si>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</si>
  <si>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</si>
  <si>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</si>
  <si>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</si>
  <si>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</si>
  <si>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</si>
  <si>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</si>
  <si>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</si>
  <si>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</si>
  <si>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</si>
  <si>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</si>
  <si>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</si>
  <si>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</si>
  <si>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</si>
  <si>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</si>
  <si>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</si>
  <si>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</si>
  <si>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</si>
  <si>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</si>
  <si>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</si>
  <si>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</si>
  <si>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</si>
  <si>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</si>
  <si>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</si>
  <si>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</si>
  <si>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</si>
  <si>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</si>
  <si>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</si>
  <si>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</si>
  <si>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</si>
  <si>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</si>
  <si>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</si>
  <si>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</si>
  <si>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</si>
  <si>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</si>
  <si>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</si>
  <si>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</si>
  <si>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</si>
  <si>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</si>
  <si>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</si>
  <si>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</si>
  <si>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</si>
  <si>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</si>
  <si>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</si>
  <si>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</si>
  <si>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</si>
  <si>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</si>
  <si>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</si>
  <si>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</si>
  <si>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</si>
  <si>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</si>
  <si>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</si>
  <si>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</si>
  <si>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</si>
  <si>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</si>
  <si>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</si>
  <si>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</si>
  <si>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</si>
  <si>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</si>
  <si>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</si>
  <si>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</si>
  <si>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</si>
  <si>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</si>
  <si>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</si>
  <si>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</si>
  <si>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</si>
  <si>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</si>
  <si>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</si>
  <si>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</si>
  <si>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</si>
  <si>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</si>
  <si>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</si>
  <si>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</si>
  <si>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</si>
  <si>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</si>
  <si>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</si>
  <si>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</si>
  <si>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</si>
  <si>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</si>
  <si>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</si>
  <si>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</si>
  <si>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</si>
  <si>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</si>
  <si>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</si>
  <si>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</si>
  <si>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</si>
  <si>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</si>
  <si>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</si>
  <si>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</si>
  <si>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</si>
  <si>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</si>
  <si>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</si>
  <si>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</si>
  <si>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</si>
  <si>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</si>
  <si>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</si>
  <si>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</si>
  <si>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</si>
  <si>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</si>
  <si>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</si>
  <si>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</si>
  <si>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</si>
  <si>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</si>
  <si>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</si>
  <si>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</si>
  <si>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</si>
  <si>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</si>
  <si>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</si>
  <si>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</si>
  <si>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</si>
  <si>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</si>
  <si>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</si>
  <si>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</si>
  <si>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</si>
  <si>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</si>
  <si>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</si>
  <si>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</si>
  <si>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</si>
  <si>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</si>
  <si>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</si>
  <si>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</si>
  <si>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</si>
  <si>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</si>
  <si>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</si>
  <si>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</si>
  <si>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</si>
  <si>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</si>
  <si>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</si>
  <si>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</si>
  <si>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</si>
  <si>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</si>
  <si>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</si>
  <si>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</si>
  <si>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</si>
  <si>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</si>
  <si>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</si>
  <si>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</si>
  <si>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</si>
  <si>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</si>
  <si>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</si>
  <si>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</si>
  <si>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</si>
  <si>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</si>
  <si>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</si>
  <si>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</si>
  <si>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</si>
  <si>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</si>
  <si>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</si>
  <si>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</si>
  <si>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</si>
  <si>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</si>
  <si>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</si>
  <si>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</si>
  <si>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</si>
  <si>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</si>
  <si>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</si>
  <si>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</si>
  <si>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</si>
  <si>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</si>
  <si>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</si>
  <si>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</si>
  <si>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</si>
  <si>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</si>
  <si>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</si>
  <si>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</si>
  <si>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</si>
  <si>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</si>
  <si>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</si>
  <si>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</si>
  <si>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</si>
  <si>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</si>
  <si>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</si>
  <si>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</si>
  <si>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</si>
  <si>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</si>
  <si>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</si>
  <si>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</si>
  <si>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</si>
  <si>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</si>
  <si>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</si>
  <si>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</si>
  <si>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</si>
  <si>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</si>
  <si>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</si>
  <si>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</si>
  <si>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</si>
  <si>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</si>
  <si>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</si>
  <si>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</si>
  <si>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</si>
  <si>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</si>
  <si>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</si>
  <si>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</si>
  <si>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</si>
  <si>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</si>
  <si>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</si>
  <si>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</si>
  <si>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</si>
  <si>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</si>
  <si>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</si>
  <si>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</si>
  <si>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</si>
  <si>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</si>
  <si>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</si>
  <si>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</si>
  <si>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</si>
  <si>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</si>
  <si>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</si>
  <si>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</si>
  <si>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</si>
  <si>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</si>
  <si>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</si>
  <si>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</si>
  <si>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</si>
  <si>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</si>
  <si>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</si>
  <si>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</si>
  <si>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</si>
  <si>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</si>
  <si>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</si>
  <si>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</si>
  <si>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</si>
  <si>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</si>
  <si>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</si>
  <si>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</si>
  <si>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</si>
  <si>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</si>
  <si>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</si>
  <si>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</si>
  <si>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</si>
  <si>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</si>
  <si>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</si>
  <si>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</si>
  <si>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</si>
  <si>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</si>
  <si>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</si>
  <si>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</si>
  <si>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</si>
  <si>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</si>
  <si>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</si>
  <si>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</si>
  <si>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</si>
  <si>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</si>
  <si>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</si>
  <si>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</si>
  <si>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</si>
  <si>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</si>
  <si>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</si>
  <si>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</si>
  <si>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</si>
  <si>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</si>
  <si>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</si>
  <si>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</si>
  <si>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</si>
  <si>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</si>
  <si>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</si>
  <si>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</si>
  <si>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</si>
  <si>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</si>
  <si>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</si>
  <si>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</si>
  <si>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</si>
  <si>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</si>
  <si>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</si>
  <si>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</si>
  <si>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</si>
  <si>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</si>
  <si>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</si>
  <si>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</si>
  <si>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</si>
  <si>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</si>
  <si>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</si>
  <si>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</si>
  <si>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</si>
  <si>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</si>
  <si>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</si>
  <si>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</si>
  <si>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</si>
  <si>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</si>
  <si>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</si>
  <si>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</si>
  <si>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</si>
  <si>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</si>
  <si>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</si>
  <si>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</si>
  <si>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</si>
  <si>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</si>
  <si>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</si>
  <si>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</si>
  <si>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</si>
  <si>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</si>
  <si>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</si>
  <si>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</si>
  <si>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</si>
  <si>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</si>
  <si>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</si>
  <si>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</si>
  <si>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</si>
  <si>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</si>
  <si>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</si>
  <si>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</si>
  <si>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</si>
  <si>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</si>
  <si>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</si>
  <si>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</si>
  <si>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</si>
  <si>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</si>
  <si>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</si>
  <si>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</si>
  <si>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</si>
  <si>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</si>
  <si>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</si>
  <si>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</si>
  <si>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</si>
  <si>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</si>
  <si>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</si>
  <si>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</si>
  <si>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</si>
  <si>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</si>
  <si>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</si>
  <si>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</si>
  <si>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</si>
  <si>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</si>
  <si>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</si>
  <si>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</si>
  <si>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</si>
  <si>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</si>
  <si>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</si>
  <si>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</si>
  <si>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</si>
  <si>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</si>
  <si>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</si>
  <si>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</si>
  <si>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</si>
  <si>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</si>
  <si>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</si>
  <si>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</si>
  <si>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</si>
  <si>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</si>
  <si>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</si>
  <si>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</si>
  <si>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</si>
  <si>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</si>
  <si>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</si>
  <si>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</si>
  <si>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</si>
  <si>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</si>
  <si>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</si>
  <si>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</si>
  <si>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</si>
  <si>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</si>
  <si>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</si>
  <si>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</si>
  <si>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</si>
  <si>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</si>
  <si>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</si>
  <si>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</si>
  <si>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</si>
  <si>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</si>
  <si>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</si>
  <si>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</si>
  <si>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</si>
  <si>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</si>
  <si>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</si>
  <si>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</si>
  <si>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</si>
  <si>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</si>
  <si>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</si>
  <si>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</si>
  <si>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</si>
  <si>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</si>
  <si>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</si>
  <si>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</si>
  <si>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</si>
  <si>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</si>
  <si>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</si>
  <si>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</si>
  <si>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</si>
  <si>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</si>
  <si>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</si>
  <si>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</si>
  <si>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</si>
  <si>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</si>
  <si>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</si>
  <si>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</si>
  <si>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</si>
  <si>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</si>
  <si>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</si>
  <si>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</si>
  <si>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</si>
  <si>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</si>
  <si>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</si>
  <si>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</si>
  <si>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</si>
  <si>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</si>
  <si>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</si>
  <si>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</si>
  <si>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</si>
  <si>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</si>
  <si>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</si>
  <si>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</si>
  <si>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</si>
  <si>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</si>
  <si>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</si>
  <si>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</si>
  <si>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</si>
  <si>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</si>
  <si>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</si>
  <si>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</si>
  <si>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</si>
  <si>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</si>
  <si>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</si>
  <si>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</si>
  <si>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</si>
  <si>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</si>
  <si>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</si>
  <si>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</si>
  <si>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</si>
  <si>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</si>
  <si>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</si>
  <si>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</si>
  <si>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</si>
  <si>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</si>
  <si>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</si>
  <si>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</si>
  <si>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</si>
  <si>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</si>
  <si>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</si>
  <si>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</si>
  <si>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</si>
  <si>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</si>
  <si>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</si>
  <si>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</si>
  <si>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</si>
  <si>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</si>
  <si>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</si>
  <si>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</si>
  <si>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</si>
  <si>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</si>
  <si>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</si>
  <si>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</si>
  <si>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</si>
  <si>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</si>
  <si>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</si>
  <si>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</si>
  <si>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</si>
  <si>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</si>
  <si>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</si>
  <si>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</si>
  <si>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</si>
  <si>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</si>
  <si>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</si>
  <si>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</si>
  <si>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</si>
  <si>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</si>
  <si>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</si>
  <si>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</si>
  <si>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</si>
  <si>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</si>
  <si>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</si>
  <si>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</si>
  <si>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</si>
  <si>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</si>
  <si>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</si>
  <si>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</si>
  <si>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</si>
  <si>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</si>
  <si>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</si>
  <si>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</si>
  <si>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</si>
  <si>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</si>
  <si>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</si>
  <si>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</si>
  <si>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</si>
  <si>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</si>
  <si>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</si>
  <si>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</si>
  <si>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</si>
  <si>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</si>
  <si>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</si>
  <si>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</si>
  <si>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</si>
  <si>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</si>
  <si>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</si>
  <si>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</si>
  <si>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</si>
  <si>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</si>
  <si>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</si>
  <si>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</si>
  <si>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</si>
  <si>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</si>
  <si>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</si>
  <si>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</si>
  <si>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</si>
  <si>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</si>
  <si>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</si>
  <si>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</si>
  <si>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</si>
  <si>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</si>
  <si>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</si>
  <si>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</si>
  <si>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</si>
  <si>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</si>
  <si>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</si>
  <si>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</si>
  <si>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</si>
  <si>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</si>
  <si>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</si>
  <si>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</si>
  <si>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</si>
  <si>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</si>
  <si>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</si>
  <si>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</si>
  <si>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</si>
  <si>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</si>
  <si>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</si>
  <si>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</si>
  <si>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</si>
  <si>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</si>
  <si>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</si>
  <si>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</si>
  <si>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</si>
  <si>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</si>
  <si>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</si>
  <si>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</si>
  <si>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</si>
  <si>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</si>
  <si>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</si>
  <si>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</si>
  <si>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</si>
  <si>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</si>
  <si>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</si>
  <si>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</si>
  <si>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</si>
  <si>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</si>
  <si>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</si>
  <si>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</si>
  <si>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</si>
  <si>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</si>
  <si>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</si>
  <si>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</si>
  <si>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</si>
  <si>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</si>
  <si>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</si>
  <si>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</si>
  <si>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</si>
  <si>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</si>
  <si>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</si>
  <si>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</si>
  <si>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</si>
  <si>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</si>
  <si>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</si>
  <si>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</si>
  <si>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</si>
  <si>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</si>
  <si>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</si>
  <si>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</si>
  <si>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</si>
  <si>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</si>
  <si>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</si>
  <si>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</si>
  <si>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</si>
  <si>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</si>
  <si>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</si>
  <si>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</si>
  <si>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</si>
  <si>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</si>
  <si>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</si>
  <si>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</si>
  <si>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</si>
  <si>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</si>
  <si>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</si>
  <si>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</si>
  <si>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</si>
  <si>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</si>
  <si>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</si>
  <si>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</si>
  <si>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</si>
  <si>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</si>
  <si>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</si>
  <si>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</si>
  <si>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</si>
  <si>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</si>
  <si>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</si>
  <si>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</si>
  <si>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</si>
  <si>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</si>
  <si>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</si>
  <si>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</si>
  <si>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</si>
  <si>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</si>
  <si>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</si>
  <si>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</si>
  <si>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</si>
  <si>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</si>
  <si>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</si>
  <si>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</si>
  <si>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</si>
  <si>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</si>
  <si>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</si>
  <si>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</si>
  <si>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</si>
  <si>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</si>
  <si>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</si>
  <si>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</si>
  <si>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</si>
  <si>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</si>
  <si>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</si>
  <si>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</si>
  <si>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</si>
  <si>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</si>
  <si>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</si>
  <si>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</si>
  <si>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</si>
  <si>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</si>
  <si>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</si>
  <si>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</si>
  <si>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</si>
  <si>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</si>
  <si>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</si>
  <si>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</si>
  <si>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</si>
  <si>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</si>
  <si>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</si>
  <si>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</si>
  <si>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</si>
  <si>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</si>
  <si>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</si>
  <si>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</si>
  <si>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</si>
  <si>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</si>
  <si>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</si>
  <si>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</si>
  <si>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</si>
  <si>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</si>
  <si>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</si>
  <si>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</si>
  <si>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</si>
  <si>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</si>
  <si>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</si>
  <si>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</si>
  <si>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</si>
  <si>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</si>
  <si>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</si>
  <si>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</si>
  <si>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</si>
  <si>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</si>
  <si>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</si>
  <si>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</si>
  <si>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</si>
  <si>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</si>
  <si>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</si>
  <si>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</si>
  <si>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</si>
  <si>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</si>
  <si>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</si>
  <si>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</si>
  <si>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</si>
  <si>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</si>
  <si>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</si>
  <si>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</si>
  <si>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</si>
  <si>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</si>
  <si>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</si>
  <si>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</si>
  <si>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</si>
  <si>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</si>
  <si>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</si>
  <si>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</si>
  <si>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</si>
  <si>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</si>
  <si>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</si>
  <si>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</si>
  <si>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</si>
  <si>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</si>
  <si>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</si>
  <si>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</si>
  <si>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</si>
  <si>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</si>
  <si>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</si>
  <si>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</si>
  <si>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</si>
  <si>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</si>
  <si>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</si>
  <si>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</si>
  <si>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</si>
  <si>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</si>
  <si>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</si>
  <si>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</si>
  <si>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</si>
  <si>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</si>
  <si>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</si>
  <si>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</si>
  <si>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</si>
  <si>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</si>
  <si>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</si>
  <si>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</si>
  <si>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</si>
  <si>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</si>
  <si>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</si>
  <si>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</si>
  <si>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</si>
  <si>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</si>
  <si>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</si>
  <si>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</si>
  <si>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</si>
  <si>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</si>
  <si>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</si>
  <si>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</si>
  <si>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</si>
  <si>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</si>
  <si>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</si>
  <si>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</si>
  <si>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</si>
  <si>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</si>
  <si>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</si>
  <si>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</si>
  <si>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</si>
  <si>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</si>
  <si>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</si>
  <si>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</si>
  <si>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</si>
  <si>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</si>
  <si>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</si>
  <si>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</si>
  <si>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</si>
  <si>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</si>
  <si>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</si>
  <si>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</si>
  <si>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</si>
  <si>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</si>
  <si>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</si>
  <si>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</si>
  <si>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</si>
  <si>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</si>
  <si>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</si>
  <si>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</si>
  <si>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</si>
  <si>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</si>
  <si>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</si>
  <si>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</si>
  <si>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</si>
  <si>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</si>
  <si>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</si>
  <si>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</si>
  <si>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</si>
  <si>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</si>
  <si>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</si>
  <si>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</si>
  <si>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</si>
  <si>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</si>
  <si>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</si>
  <si>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</si>
  <si>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</si>
  <si>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</si>
  <si>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</si>
  <si>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</si>
  <si>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</si>
  <si>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</si>
  <si>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</si>
  <si>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</si>
  <si>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</si>
  <si>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</si>
  <si>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</si>
  <si>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</si>
  <si>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</si>
  <si>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</si>
  <si>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</si>
  <si>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</si>
  <si>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</si>
  <si>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</si>
  <si>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</si>
  <si>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</si>
  <si>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</si>
  <si>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</si>
  <si>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</si>
  <si>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</si>
  <si>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</si>
  <si>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</si>
  <si>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</si>
  <si>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</si>
  <si>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</si>
  <si>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</si>
  <si>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</si>
  <si>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</si>
  <si>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</si>
  <si>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</si>
  <si>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</si>
  <si>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</si>
  <si>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</si>
  <si>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</si>
  <si>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</si>
  <si>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</si>
  <si>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</si>
  <si>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</si>
  <si>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</si>
  <si>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</si>
  <si>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</si>
  <si>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</si>
  <si>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</si>
  <si>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</si>
  <si>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</si>
  <si>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</si>
  <si>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</si>
  <si>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</si>
  <si>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</si>
  <si>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</si>
  <si>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</si>
  <si>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</si>
  <si>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</si>
  <si>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</si>
  <si>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</si>
  <si>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</si>
  <si>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</si>
  <si>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</si>
  <si>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</si>
  <si>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</si>
  <si>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</si>
  <si>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</si>
  <si>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</si>
  <si>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</si>
  <si>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</si>
  <si>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</si>
  <si>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</si>
  <si>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</si>
  <si>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</si>
  <si>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</si>
  <si>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</si>
  <si>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</si>
  <si>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</si>
  <si>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</si>
  <si>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</si>
  <si>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</si>
  <si>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</si>
  <si>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</si>
  <si>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</si>
  <si>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</si>
  <si>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</si>
  <si>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</si>
  <si>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</si>
  <si>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</si>
  <si>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</si>
  <si>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</si>
  <si>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</si>
  <si>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</si>
  <si>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</si>
  <si>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</si>
  <si>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</si>
  <si>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</si>
  <si>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</si>
  <si>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</si>
  <si>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</si>
  <si>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</si>
  <si>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</si>
  <si>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</si>
  <si>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</si>
  <si>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</si>
  <si>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</si>
  <si>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</si>
  <si>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</si>
  <si>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</si>
  <si>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</si>
  <si>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</si>
  <si>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</si>
  <si>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</si>
  <si>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</si>
  <si>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</si>
  <si>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</si>
  <si>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</si>
  <si>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</si>
  <si>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</si>
  <si>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</si>
  <si>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</si>
  <si>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</si>
  <si>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</si>
  <si>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</si>
  <si>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</si>
  <si>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</si>
  <si>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</si>
  <si>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</si>
  <si>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</si>
  <si>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</si>
  <si>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</si>
  <si>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</si>
  <si>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</si>
  <si>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</si>
  <si>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</si>
  <si>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</si>
  <si>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</si>
  <si>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</si>
  <si>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</si>
  <si>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</si>
  <si>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</si>
  <si>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</si>
  <si>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</si>
  <si>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</si>
  <si>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</si>
  <si>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</si>
  <si>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</si>
  <si>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</si>
  <si>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</si>
  <si>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</si>
  <si>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</si>
  <si>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</si>
  <si>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</si>
  <si>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</si>
  <si>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</si>
  <si>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</si>
  <si>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</si>
  <si>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</si>
  <si>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</si>
  <si>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</si>
  <si>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</si>
  <si>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</si>
  <si>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</si>
  <si>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</si>
  <si>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</si>
  <si>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</si>
  <si>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</si>
  <si>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</si>
  <si>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</si>
  <si>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</si>
  <si>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</si>
  <si>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</si>
  <si>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</si>
  <si>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</si>
  <si>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</si>
  <si>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</si>
  <si>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</si>
  <si>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</si>
  <si>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</si>
  <si>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</si>
  <si>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</si>
  <si>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</si>
  <si>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</si>
  <si>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</si>
  <si>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</si>
  <si>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</si>
  <si>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</si>
  <si>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</si>
  <si>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</si>
  <si>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</si>
  <si>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</si>
  <si>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</si>
  <si>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</si>
  <si>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</si>
  <si>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</si>
  <si>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</si>
  <si>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</si>
  <si>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</si>
  <si>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</si>
  <si>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</si>
  <si>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</si>
  <si>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</si>
  <si>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</si>
  <si>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</si>
  <si>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</si>
  <si>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</si>
  <si>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</si>
  <si>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</si>
  <si>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</si>
  <si>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</si>
  <si>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</si>
  <si>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</si>
  <si>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</si>
  <si>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</si>
  <si>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</si>
  <si>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</si>
  <si>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</si>
  <si>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</si>
  <si>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</si>
  <si>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</si>
  <si>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</si>
  <si>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</si>
  <si>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</si>
  <si>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</si>
  <si>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</si>
  <si>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</si>
  <si>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</si>
  <si>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</si>
  <si>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</si>
  <si>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</si>
  <si>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</si>
  <si>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</si>
  <si>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</si>
  <si>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</si>
  <si>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</si>
  <si>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</si>
  <si>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</si>
  <si>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</si>
  <si>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</si>
  <si>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</si>
  <si>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</si>
  <si>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</si>
  <si>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</si>
  <si>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</si>
  <si>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</si>
  <si>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</si>
  <si>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</si>
  <si>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</si>
  <si>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</si>
  <si>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</si>
  <si>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</si>
  <si>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</si>
  <si>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</si>
  <si>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</si>
  <si>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</si>
  <si>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</si>
  <si>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</si>
  <si>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</si>
  <si>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</si>
  <si>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</si>
  <si>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</si>
  <si>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</si>
  <si>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</si>
  <si>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</si>
  <si>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</si>
  <si>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</si>
  <si>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</si>
  <si>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</si>
  <si>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</si>
  <si>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</si>
  <si>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</si>
  <si>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</si>
  <si>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</si>
  <si>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</si>
  <si>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</si>
  <si>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</si>
  <si>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</si>
  <si>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</si>
  <si>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</si>
  <si>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</si>
  <si>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</si>
  <si>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</si>
  <si>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</si>
  <si>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</si>
  <si>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</si>
  <si>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</si>
  <si>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</si>
  <si>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</si>
  <si>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</si>
  <si>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</si>
  <si>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</si>
  <si>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</si>
  <si>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</si>
  <si>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</si>
  <si>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</si>
  <si>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</si>
  <si>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</si>
  <si>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</si>
  <si>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</si>
  <si>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</si>
  <si>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</si>
  <si>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</si>
  <si>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</si>
  <si>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</si>
  <si>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</si>
  <si>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</si>
  <si>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</si>
  <si>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</si>
  <si>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</si>
  <si>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</si>
  <si>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</si>
  <si>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</si>
  <si>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</si>
  <si>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</si>
  <si>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</si>
  <si>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</si>
  <si>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</si>
  <si>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</si>
  <si>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</si>
  <si>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</si>
  <si>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</si>
  <si>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</si>
  <si>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</si>
  <si>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</si>
  <si>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</si>
  <si>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</si>
  <si>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</si>
  <si>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</si>
  <si>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</si>
  <si>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</si>
  <si>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</si>
  <si>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</si>
  <si>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</si>
  <si>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</si>
  <si>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</si>
  <si>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</si>
  <si>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</si>
  <si>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</si>
  <si>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</si>
  <si>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</si>
  <si>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</si>
  <si>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</si>
  <si>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</si>
  <si>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</si>
  <si>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</si>
  <si>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</si>
  <si>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</si>
  <si>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</si>
  <si>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</si>
  <si>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</si>
  <si>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</si>
  <si>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</si>
  <si>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</si>
  <si>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</si>
  <si>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</si>
  <si>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</si>
  <si>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</si>
  <si>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</si>
  <si>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</si>
  <si>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</si>
  <si>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</si>
  <si>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</si>
  <si>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</si>
  <si>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</si>
  <si>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</si>
  <si>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</si>
  <si>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</si>
  <si>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</si>
  <si>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</si>
  <si>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</si>
  <si>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</si>
  <si>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</si>
  <si>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</si>
  <si>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</si>
  <si>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</si>
  <si>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</si>
  <si>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</si>
  <si>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</si>
  <si>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</si>
  <si>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</si>
  <si>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</si>
  <si>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</si>
  <si>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</si>
  <si>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</si>
  <si>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</si>
  <si>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</si>
  <si>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</si>
  <si>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</si>
  <si>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</si>
  <si>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</si>
  <si>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</si>
  <si>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</si>
  <si>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</si>
  <si>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</si>
  <si>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</si>
  <si>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</si>
  <si>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</si>
  <si>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</si>
  <si>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</si>
  <si>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</si>
  <si>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</si>
  <si>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</si>
  <si>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</si>
  <si>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</si>
  <si>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</si>
  <si>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</si>
  <si>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</si>
  <si>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</si>
  <si>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</si>
  <si>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</si>
  <si>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</si>
  <si>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</si>
  <si>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</si>
  <si>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</si>
  <si>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</si>
  <si>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</si>
  <si>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</si>
  <si>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</si>
  <si>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</si>
  <si>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</si>
  <si>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</si>
  <si>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</si>
  <si>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</si>
  <si>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</si>
  <si>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</si>
  <si>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</si>
  <si>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</si>
  <si>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</si>
  <si>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</si>
  <si>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</si>
  <si>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</si>
  <si>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</si>
  <si>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</si>
  <si>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</si>
  <si>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</si>
  <si>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</si>
  <si>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</si>
  <si>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</si>
  <si>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</si>
  <si>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</si>
  <si>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</si>
  <si>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</si>
  <si>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</si>
  <si>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</si>
  <si>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</si>
  <si>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</si>
  <si>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</si>
  <si>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</si>
  <si>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</si>
  <si>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</si>
  <si>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</si>
  <si>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</si>
  <si>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</si>
  <si>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</si>
  <si>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</si>
  <si>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</si>
  <si>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</si>
  <si>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</si>
  <si>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</si>
  <si>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</si>
  <si>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</si>
  <si>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</si>
  <si>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</si>
  <si>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</si>
  <si>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</si>
  <si>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</si>
  <si>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</si>
  <si>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</si>
  <si>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</si>
  <si>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</si>
  <si>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</si>
  <si>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</si>
  <si>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</si>
  <si>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</si>
  <si>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</si>
  <si>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</si>
  <si>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</si>
  <si>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</si>
  <si>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</si>
  <si>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</si>
  <si>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</si>
  <si>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</si>
  <si>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</si>
  <si>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</si>
  <si>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</si>
  <si>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</si>
  <si>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</si>
  <si>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</si>
  <si>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</si>
  <si>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</si>
  <si>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</si>
  <si>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</si>
  <si>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</si>
  <si>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</si>
  <si>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</si>
  <si>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</si>
  <si>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</si>
  <si>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</si>
  <si>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</si>
  <si>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</si>
  <si>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</si>
  <si>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</si>
  <si>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</si>
  <si>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</si>
  <si>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</si>
  <si>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</si>
  <si>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</si>
  <si>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</si>
  <si>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</si>
  <si>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</si>
  <si>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</si>
  <si>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</si>
  <si>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</si>
  <si>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</si>
  <si>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</si>
  <si>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</si>
  <si>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</si>
  <si>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</si>
  <si>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</si>
  <si>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</si>
  <si>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</si>
  <si>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</si>
  <si>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</si>
  <si>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</si>
  <si>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</si>
  <si>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</si>
  <si>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</si>
  <si>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</si>
  <si>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</si>
  <si>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</si>
  <si>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</si>
  <si>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</si>
  <si>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</si>
  <si>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</si>
  <si>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</si>
  <si>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</si>
  <si>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</si>
  <si>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</si>
  <si>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</si>
  <si>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</si>
  <si>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</si>
  <si>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</si>
  <si>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</si>
  <si>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</si>
  <si>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</si>
  <si>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</si>
  <si>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</si>
  <si>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</si>
  <si>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</si>
  <si>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</si>
  <si>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</si>
  <si>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</si>
  <si>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</si>
  <si>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</si>
  <si>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</si>
  <si>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</si>
  <si>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</si>
  <si>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</si>
  <si>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</si>
  <si>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</si>
  <si>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</si>
  <si>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</si>
  <si>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</si>
  <si>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</si>
  <si>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</si>
  <si>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</si>
  <si>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</si>
  <si>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</si>
  <si>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</si>
  <si>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</si>
  <si>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</si>
  <si>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</si>
  <si>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</si>
  <si>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</si>
  <si>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</si>
  <si>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</si>
  <si>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</si>
  <si>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</si>
  <si>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</si>
  <si>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</si>
  <si>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</si>
  <si>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</si>
  <si>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</si>
  <si>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</si>
  <si>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</si>
  <si>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</si>
  <si>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</si>
  <si>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</si>
  <si>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</si>
  <si>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</si>
  <si>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</si>
  <si>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</si>
  <si>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</si>
  <si>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</si>
  <si>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</si>
  <si>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</si>
  <si>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</si>
  <si>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</si>
  <si>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</si>
  <si>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</si>
  <si>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</si>
  <si>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</si>
  <si>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</si>
  <si>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</si>
  <si>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</si>
  <si>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</si>
  <si>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</si>
  <si>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</si>
  <si>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</si>
  <si>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</si>
  <si>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</si>
  <si>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</si>
  <si>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</si>
  <si>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</si>
  <si>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</si>
  <si>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</si>
  <si>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</si>
  <si>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</si>
  <si>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</si>
  <si>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</si>
  <si>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</si>
  <si>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</si>
  <si>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</si>
  <si>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</si>
  <si>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</si>
  <si>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</si>
  <si>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</si>
  <si>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</si>
  <si>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</si>
  <si>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</si>
  <si>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</si>
  <si>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</si>
  <si>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</si>
  <si>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</si>
  <si>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</si>
  <si>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</si>
  <si>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</si>
  <si>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</si>
  <si>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</si>
  <si>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</si>
  <si>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</si>
  <si>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</si>
  <si>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</si>
  <si>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</si>
  <si>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</si>
  <si>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</si>
  <si>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</si>
  <si>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</si>
  <si>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</si>
  <si>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</si>
  <si>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</si>
  <si>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</si>
  <si>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</si>
  <si>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</si>
  <si>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</si>
  <si>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</si>
  <si>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</si>
  <si>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</si>
  <si>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</si>
  <si>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</si>
  <si>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</si>
  <si>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</si>
  <si>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</si>
  <si>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</si>
  <si>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</si>
  <si>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</si>
  <si>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</si>
  <si>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</si>
  <si>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</si>
  <si>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</si>
  <si>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</si>
  <si>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</si>
  <si>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</si>
  <si>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</si>
  <si>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</si>
  <si>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</si>
  <si>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</si>
  <si>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</si>
  <si>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</si>
  <si>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</si>
  <si>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</si>
  <si>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</si>
  <si>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</si>
  <si>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</si>
  <si>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</si>
  <si>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</si>
  <si>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</si>
  <si>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</si>
  <si>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</si>
  <si>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</si>
  <si>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</si>
  <si>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</si>
  <si>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</si>
  <si>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</si>
  <si>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</si>
  <si>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</si>
  <si>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</si>
  <si>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</si>
  <si>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</si>
  <si>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</si>
  <si>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</si>
  <si>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</si>
  <si>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</si>
  <si>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</si>
  <si>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</si>
  <si>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</si>
  <si>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</si>
  <si>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</si>
  <si>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</si>
  <si>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</si>
  <si>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</si>
  <si>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</si>
  <si>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</si>
  <si>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</si>
  <si>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</si>
  <si>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</si>
  <si>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</si>
  <si>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</si>
  <si>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</si>
  <si>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</si>
  <si>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</si>
  <si>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</si>
  <si>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</si>
  <si>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</si>
  <si>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</si>
  <si>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</si>
  <si>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</si>
  <si>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</si>
  <si>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</si>
  <si>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</si>
  <si>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</si>
  <si>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</si>
  <si>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</si>
  <si>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</si>
  <si>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</si>
  <si>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</si>
  <si>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</si>
  <si>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</si>
  <si>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</si>
  <si>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</si>
  <si>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</si>
  <si>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</si>
  <si>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</si>
  <si>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</si>
  <si>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</si>
  <si>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</si>
  <si>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</si>
  <si>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</si>
  <si>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</si>
  <si>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</si>
  <si>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</si>
  <si>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</si>
  <si>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</si>
  <si>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</si>
  <si>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</si>
  <si>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</si>
  <si>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</si>
  <si>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</si>
  <si>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</si>
  <si>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</si>
  <si>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</si>
  <si>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</si>
  <si>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</si>
  <si>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</si>
  <si>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</si>
  <si>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</si>
  <si>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</si>
  <si>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</si>
  <si>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</si>
  <si>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</si>
  <si>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</si>
  <si>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</si>
  <si>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</si>
  <si>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</si>
  <si>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</si>
  <si>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</si>
  <si>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</si>
  <si>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</si>
  <si>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</si>
  <si>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</si>
  <si>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</si>
  <si>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</si>
  <si>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</si>
  <si>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</si>
  <si>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</si>
  <si>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</si>
  <si>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</si>
  <si>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</si>
  <si>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</si>
  <si>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</si>
  <si>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</si>
  <si>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</si>
  <si>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</si>
  <si>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</si>
  <si>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</si>
  <si>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</si>
  <si>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</si>
  <si>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</si>
  <si>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</si>
  <si>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</si>
  <si>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</si>
  <si>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</si>
  <si>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</si>
  <si>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</si>
  <si>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</si>
  <si>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</si>
  <si>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</si>
  <si>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</si>
  <si>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</si>
  <si>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</si>
  <si>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</si>
  <si>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</si>
  <si>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</si>
  <si>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</si>
  <si>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</si>
  <si>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</si>
  <si>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</si>
  <si>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</si>
  <si>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</si>
  <si>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</si>
  <si>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</si>
  <si>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</si>
  <si>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</si>
  <si>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</si>
  <si>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</si>
  <si>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</si>
  <si>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</si>
  <si>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</si>
  <si>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</si>
  <si>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</si>
  <si>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</si>
  <si>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</si>
  <si>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</si>
  <si>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</si>
  <si>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</si>
  <si>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</si>
  <si>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</si>
  <si>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</si>
  <si>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</si>
  <si>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</si>
  <si>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</si>
  <si>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</si>
  <si>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</si>
  <si>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</si>
  <si>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</si>
  <si>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</si>
  <si>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</si>
  <si>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</si>
  <si>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</si>
  <si>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</si>
  <si>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</si>
  <si>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</si>
  <si>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</si>
  <si>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</si>
  <si>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</si>
  <si>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</si>
  <si>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</si>
  <si>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</si>
  <si>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</si>
  <si>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</si>
  <si>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</si>
  <si>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</si>
  <si>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</si>
  <si>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</si>
  <si>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</si>
  <si>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</si>
  <si>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</si>
  <si>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</si>
  <si>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</si>
  <si>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</si>
  <si>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</si>
  <si>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</si>
  <si>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</si>
  <si>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</si>
  <si>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</si>
  <si>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</si>
  <si>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</si>
  <si>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</si>
  <si>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</si>
  <si>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</si>
  <si>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</si>
  <si>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</si>
  <si>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</si>
  <si>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</si>
  <si>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</si>
  <si>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</si>
  <si>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</si>
  <si>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</si>
  <si>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</si>
  <si>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</si>
  <si>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</si>
  <si>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</si>
  <si>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</si>
  <si>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</si>
  <si>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</si>
  <si>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</si>
  <si>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</si>
  <si>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</si>
  <si>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</si>
  <si>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</si>
  <si>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</si>
  <si>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</si>
  <si>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</si>
  <si>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</si>
  <si>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</si>
  <si>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</si>
  <si>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</si>
  <si>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</si>
  <si>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</si>
  <si>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</si>
  <si>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</si>
  <si>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</si>
  <si>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</si>
  <si>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</si>
  <si>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</si>
  <si>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</si>
  <si>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</si>
  <si>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</si>
  <si>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</si>
  <si>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</si>
  <si>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</si>
  <si>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</si>
  <si>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</si>
  <si>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</si>
  <si>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</si>
  <si>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</si>
  <si>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</si>
  <si>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</si>
  <si>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</si>
  <si>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</si>
  <si>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</si>
  <si>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</si>
  <si>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</si>
  <si>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</si>
  <si>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</si>
  <si>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</si>
  <si>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</si>
  <si>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</si>
  <si>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</si>
  <si>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</si>
  <si>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</si>
  <si>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</si>
  <si>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</si>
  <si>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</si>
  <si>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</si>
  <si>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</si>
  <si>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</si>
  <si>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</si>
  <si>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</si>
  <si>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</si>
  <si>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</si>
  <si>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</si>
  <si>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</si>
  <si>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</si>
  <si>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</si>
  <si>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</si>
  <si>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</si>
  <si>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</si>
  <si>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</si>
  <si>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</si>
  <si>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</si>
  <si>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</si>
  <si>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</si>
  <si>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</si>
  <si>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</si>
  <si>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</si>
  <si>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</si>
  <si>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</si>
  <si>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</si>
  <si>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</si>
  <si>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</si>
  <si>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</si>
  <si>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</si>
  <si>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</si>
  <si>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</si>
  <si>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</si>
  <si>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</si>
  <si>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</si>
  <si>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</si>
  <si>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</si>
  <si>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</si>
  <si>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</si>
  <si>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</si>
  <si>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</si>
  <si>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</si>
  <si>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</si>
  <si>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</si>
  <si>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</si>
  <si>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</si>
  <si>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</si>
  <si>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</si>
  <si>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</si>
  <si>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</si>
  <si>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</si>
  <si>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</si>
  <si>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</si>
  <si>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</si>
  <si>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</si>
  <si>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</si>
  <si>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</si>
  <si>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</si>
  <si>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</si>
  <si>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</si>
  <si>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</si>
  <si>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</si>
  <si>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</si>
  <si>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</si>
  <si>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</si>
  <si>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</si>
  <si>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</si>
  <si>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</si>
  <si>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</si>
  <si>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</si>
  <si>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</si>
  <si>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</si>
  <si>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</si>
  <si>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</si>
  <si>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</si>
  <si>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</si>
  <si>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</si>
  <si>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</si>
  <si>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</si>
  <si>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</si>
  <si>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</si>
  <si>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</si>
  <si>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</si>
  <si>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</si>
  <si>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</si>
  <si>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</si>
  <si>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</si>
  <si>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</si>
  <si>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</si>
  <si>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</si>
  <si>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</si>
  <si>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</si>
  <si>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</si>
  <si>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</si>
  <si>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</si>
  <si>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</si>
  <si>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</si>
  <si>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</si>
  <si>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</si>
  <si>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</si>
  <si>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</si>
  <si>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</si>
  <si>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</si>
  <si>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</si>
  <si>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</si>
  <si>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</si>
  <si>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</si>
  <si>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</si>
  <si>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</si>
  <si>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</si>
  <si>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</si>
  <si>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</si>
  <si>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</si>
  <si>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</si>
  <si>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</si>
  <si>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</si>
  <si>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</si>
  <si>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</si>
  <si>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</si>
  <si>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</si>
  <si>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</si>
  <si>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</si>
  <si>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</si>
  <si>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</si>
  <si>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</si>
  <si>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</si>
  <si>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</si>
  <si>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</si>
  <si>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</si>
  <si>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</si>
  <si>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</si>
  <si>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</si>
  <si>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</si>
  <si>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</si>
  <si>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</si>
  <si>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</si>
  <si>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</si>
  <si>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</si>
  <si>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</si>
  <si>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</si>
  <si>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</si>
  <si>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</si>
  <si>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</si>
  <si>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</si>
  <si>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</si>
  <si>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</si>
  <si>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</si>
  <si>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</si>
  <si>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</si>
  <si>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</si>
  <si>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</si>
  <si>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</si>
  <si>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</si>
  <si>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</si>
  <si>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</si>
  <si>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</si>
  <si>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</si>
  <si>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</si>
  <si>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</si>
  <si>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</si>
  <si>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</si>
  <si>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</si>
  <si>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</si>
  <si>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</si>
  <si>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</si>
  <si>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</si>
  <si>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</si>
  <si>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</si>
  <si>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</si>
  <si>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</si>
  <si>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</si>
  <si>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</si>
  <si>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</si>
  <si>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</si>
  <si>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</si>
  <si>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</si>
  <si>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</si>
  <si>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</si>
  <si>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</si>
  <si>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</si>
  <si>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</si>
  <si>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</si>
  <si>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</si>
  <si>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</si>
  <si>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</si>
  <si>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</si>
  <si>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</si>
  <si>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</si>
  <si>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</si>
  <si>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</si>
  <si>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</si>
  <si>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</si>
  <si>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</si>
  <si>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</si>
  <si>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</si>
  <si>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</si>
  <si>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</si>
  <si>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</si>
  <si>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</si>
  <si>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</si>
  <si>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</si>
  <si>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</si>
  <si>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</si>
  <si>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</si>
  <si>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</si>
  <si>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</si>
  <si>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</si>
  <si>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</si>
  <si>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</si>
  <si>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</si>
  <si>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</si>
  <si>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</si>
  <si>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</si>
  <si>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</si>
  <si>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</si>
  <si>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</si>
  <si>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</si>
  <si>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</si>
  <si>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</si>
  <si>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</si>
  <si>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</si>
  <si>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</si>
  <si>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</si>
  <si>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</si>
  <si>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</si>
  <si>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</si>
  <si>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</si>
  <si>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</si>
  <si>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</si>
  <si>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</si>
  <si>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</si>
  <si>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</si>
  <si>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</si>
  <si>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</si>
  <si>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</si>
  <si>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</si>
  <si>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</si>
  <si>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</si>
  <si>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</si>
  <si>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</si>
  <si>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</si>
  <si>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</si>
  <si>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</si>
  <si>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</si>
  <si>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</si>
  <si>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</si>
  <si>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</si>
  <si>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</si>
  <si>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</si>
  <si>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</si>
  <si>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</si>
  <si>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</si>
  <si>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</si>
  <si>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</si>
  <si>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</si>
  <si>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</si>
  <si>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</si>
  <si>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</si>
  <si>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</si>
  <si>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</si>
  <si>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</si>
  <si>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</si>
  <si>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</si>
  <si>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</si>
  <si>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</si>
  <si>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</si>
  <si>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</si>
  <si>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</si>
  <si>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</si>
  <si>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</si>
  <si>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</si>
  <si>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</si>
  <si>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</si>
  <si>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</si>
  <si>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</si>
  <si>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</si>
  <si>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</si>
  <si>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</si>
  <si>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</si>
  <si>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</si>
  <si>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</si>
  <si>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</si>
  <si>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</si>
  <si>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</si>
  <si>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</si>
  <si>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</si>
  <si>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</si>
  <si>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</si>
  <si>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</si>
  <si>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</si>
  <si>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</si>
  <si>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</si>
  <si>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</si>
  <si>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</si>
  <si>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</si>
  <si>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</si>
  <si>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</si>
  <si>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</si>
  <si>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</si>
  <si>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</si>
  <si>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</si>
  <si>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</si>
  <si>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</si>
  <si>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</si>
  <si>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</si>
  <si>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</si>
  <si>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</si>
  <si>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</si>
  <si>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</si>
  <si>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</si>
  <si>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</si>
  <si>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</si>
  <si>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</si>
  <si>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</si>
  <si>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</si>
  <si>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</si>
  <si>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</si>
  <si>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</si>
  <si>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</si>
  <si>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</si>
  <si>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</si>
  <si>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</si>
  <si>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</si>
  <si>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</si>
  <si>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</si>
  <si>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</si>
  <si>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</si>
  <si>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</si>
  <si>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</si>
  <si>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</si>
  <si>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</si>
  <si>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</si>
  <si>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</si>
  <si>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</si>
  <si>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</si>
  <si>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</si>
  <si>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</si>
  <si>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</si>
  <si>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</si>
  <si>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</si>
  <si>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</si>
  <si>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</si>
  <si>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</si>
  <si>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</si>
  <si>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</si>
  <si>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</si>
  <si>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</si>
  <si>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</si>
  <si>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</si>
  <si>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</si>
  <si>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</si>
  <si>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</si>
  <si>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</si>
  <si>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</si>
  <si>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</si>
  <si>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</si>
  <si>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</si>
  <si>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</si>
  <si>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</si>
  <si>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</si>
  <si>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</si>
  <si>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</si>
  <si>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</si>
  <si>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</si>
  <si>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</si>
  <si>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</si>
  <si>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</si>
  <si>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</si>
  <si>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</si>
  <si>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</si>
  <si>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</si>
  <si>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</si>
  <si>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</si>
  <si>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</si>
  <si>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</si>
  <si>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</si>
  <si>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</si>
  <si>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</si>
  <si>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</si>
  <si>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</si>
  <si>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</si>
  <si>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</si>
  <si>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</si>
  <si>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</si>
  <si>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</si>
  <si>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</si>
  <si>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</si>
  <si>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</si>
  <si>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</si>
  <si>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</si>
  <si>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</si>
  <si>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</si>
  <si>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</si>
  <si>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</si>
  <si>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</si>
  <si>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</si>
  <si>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</si>
  <si>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</si>
  <si>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</si>
  <si>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</si>
  <si>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</si>
  <si>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</si>
  <si>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</si>
  <si>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</si>
  <si>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</si>
  <si>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</si>
  <si>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</si>
  <si>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</si>
  <si>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</si>
  <si>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</si>
  <si>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</si>
  <si>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</si>
  <si>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</si>
  <si>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</si>
  <si>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</si>
  <si>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</si>
  <si>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</si>
  <si>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</si>
  <si>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</si>
  <si>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</si>
  <si>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</si>
  <si>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</si>
  <si>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</si>
  <si>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</si>
  <si>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</si>
  <si>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</si>
  <si>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</si>
  <si>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</si>
  <si>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</si>
  <si>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</si>
  <si>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</si>
  <si>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</si>
  <si>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</si>
  <si>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</si>
  <si>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</si>
  <si>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</si>
  <si>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</si>
  <si>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</si>
  <si>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</si>
  <si>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</si>
  <si>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</si>
  <si>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</si>
  <si>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</si>
  <si>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</si>
  <si>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</si>
  <si>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</si>
  <si>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</si>
  <si>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</si>
  <si>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</si>
  <si>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</si>
  <si>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</si>
  <si>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</si>
  <si>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</si>
  <si>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</si>
  <si>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</si>
  <si>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</si>
  <si>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</si>
  <si>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</si>
  <si>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</si>
  <si>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</si>
  <si>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</si>
  <si>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</si>
  <si>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</si>
  <si>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</si>
  <si>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</si>
  <si>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</si>
  <si>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</si>
  <si>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</si>
  <si>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</si>
  <si>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</si>
  <si>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</si>
  <si>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</si>
  <si>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</si>
  <si>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</si>
  <si>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</si>
  <si>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</si>
  <si>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</si>
  <si>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</si>
  <si>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</si>
  <si>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</si>
  <si>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</si>
  <si>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</si>
  <si>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</si>
  <si>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</si>
  <si>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</si>
  <si>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</si>
  <si>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</si>
  <si>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</si>
  <si>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</si>
  <si>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</si>
  <si>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</si>
  <si>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</si>
  <si>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</si>
  <si>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</si>
  <si>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</si>
  <si>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</si>
  <si>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</si>
  <si>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</si>
  <si>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</si>
  <si>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</si>
  <si>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</si>
  <si>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</si>
  <si>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</si>
  <si>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</si>
  <si>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</si>
  <si>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</si>
  <si>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</si>
  <si>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</si>
  <si>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</si>
  <si>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</si>
  <si>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</si>
  <si>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</si>
  <si>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</si>
  <si>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</si>
  <si>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</si>
  <si>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</si>
  <si>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</si>
  <si>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</si>
  <si>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</si>
  <si>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</si>
  <si>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</si>
  <si>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</si>
  <si>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</si>
  <si>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</si>
  <si>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</si>
  <si>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</si>
  <si>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</si>
  <si>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</si>
  <si>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</si>
  <si>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</si>
  <si>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</si>
  <si>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</si>
  <si>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</si>
  <si>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</si>
  <si>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</si>
  <si>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</si>
  <si>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</si>
  <si>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</si>
  <si>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</si>
  <si>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</si>
  <si>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</si>
  <si>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</si>
  <si>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</si>
  <si>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</si>
  <si>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</si>
  <si>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</si>
  <si>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</si>
  <si>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</si>
  <si>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</si>
  <si>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</si>
  <si>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</si>
  <si>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</si>
  <si>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</si>
  <si>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</si>
  <si>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</si>
  <si>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</si>
  <si>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</si>
  <si>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</si>
  <si>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</si>
  <si>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</si>
  <si>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</si>
  <si>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</si>
  <si>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</si>
  <si>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</si>
  <si>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</si>
  <si>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</si>
  <si>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</si>
  <si>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</si>
  <si>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</si>
  <si>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</si>
  <si>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</si>
  <si>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</si>
  <si>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</si>
  <si>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</si>
  <si>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</si>
  <si>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</si>
  <si>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</si>
  <si>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</si>
  <si>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</si>
  <si>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</si>
  <si>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</si>
  <si>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</si>
  <si>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</si>
  <si>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</si>
  <si>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</si>
  <si>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</si>
  <si>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</si>
  <si>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</si>
  <si>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</si>
  <si>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</si>
  <si>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</si>
  <si>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</si>
  <si>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</si>
  <si>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</si>
  <si>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</si>
  <si>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</si>
  <si>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</si>
  <si>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</si>
  <si>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</si>
  <si>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</si>
  <si>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</si>
  <si>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</si>
  <si>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</si>
  <si>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</si>
  <si>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</si>
  <si>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</si>
  <si>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</si>
  <si>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</si>
  <si>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</si>
  <si>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</si>
  <si>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</si>
  <si>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</si>
  <si>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</si>
  <si>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</si>
  <si>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</si>
  <si>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</si>
  <si>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</si>
  <si>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</si>
  <si>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</si>
  <si>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</si>
  <si>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</si>
  <si>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</si>
  <si>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</si>
  <si>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</si>
  <si>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</si>
  <si>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</si>
  <si>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</si>
  <si>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</si>
  <si>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</si>
  <si>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</si>
  <si>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</si>
  <si>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</si>
  <si>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</si>
  <si>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</si>
  <si>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</si>
  <si>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</si>
  <si>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</si>
  <si>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</si>
  <si>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</si>
  <si>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</si>
  <si>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</si>
  <si>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</si>
  <si>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</si>
  <si>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</si>
  <si>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</si>
  <si>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</si>
  <si>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</si>
  <si>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</si>
  <si>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</si>
  <si>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</si>
  <si>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</si>
  <si>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</si>
  <si>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</si>
  <si>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</si>
  <si>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</si>
  <si>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</si>
  <si>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</si>
  <si>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</si>
  <si>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</si>
  <si>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</si>
  <si>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</si>
  <si>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</si>
  <si>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</si>
  <si>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</si>
  <si>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</si>
  <si>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</si>
  <si>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</si>
  <si>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</si>
  <si>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</si>
  <si>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</si>
  <si>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</si>
  <si>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</si>
  <si>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</si>
  <si>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</si>
  <si>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</si>
  <si>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</si>
  <si>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</si>
  <si>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</si>
  <si>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</si>
  <si>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</si>
  <si>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</si>
  <si>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</si>
  <si>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</si>
  <si>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</si>
  <si>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</si>
  <si>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</si>
  <si>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</si>
  <si>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</si>
  <si>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</si>
  <si>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</si>
  <si>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</si>
  <si>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</si>
  <si>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</si>
  <si>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</si>
  <si>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</si>
  <si>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</si>
  <si>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</si>
  <si>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</si>
  <si>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</si>
  <si>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</si>
  <si>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</si>
  <si>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</si>
  <si>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</si>
  <si>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</si>
  <si>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</si>
  <si>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</si>
  <si>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</si>
  <si>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</si>
  <si>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</si>
  <si>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</si>
  <si>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</si>
  <si>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</si>
  <si>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</si>
  <si>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</si>
  <si>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</si>
  <si>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</si>
  <si>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</si>
  <si>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</si>
  <si>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</si>
  <si>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</si>
  <si>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</si>
  <si>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</si>
  <si>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</si>
  <si>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</si>
  <si>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</si>
  <si>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</si>
  <si>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</si>
  <si>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</si>
  <si>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</si>
  <si>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</si>
  <si>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</si>
  <si>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</si>
  <si>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</si>
  <si>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</si>
  <si>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</si>
  <si>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</si>
  <si>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</si>
  <si>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</si>
  <si>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</si>
  <si>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</si>
  <si>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</si>
  <si>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</si>
  <si>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</si>
  <si>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</si>
  <si>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</si>
  <si>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</si>
  <si>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</si>
  <si>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</si>
  <si>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</si>
  <si>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</si>
  <si>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</si>
  <si>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</si>
  <si>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</si>
  <si>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</si>
  <si>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</si>
  <si>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</si>
  <si>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</si>
  <si>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</si>
  <si>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</si>
  <si>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</si>
  <si>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</si>
  <si>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</si>
  <si>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</si>
  <si>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</si>
  <si>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</si>
  <si>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</si>
  <si>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</si>
  <si>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</si>
  <si>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</si>
  <si>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</si>
  <si>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</si>
  <si>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</si>
  <si>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</si>
  <si>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</si>
  <si>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</si>
  <si>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</si>
  <si>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</si>
  <si>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</si>
  <si>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</si>
  <si>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</si>
  <si>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</si>
  <si>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</si>
  <si>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</si>
  <si>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</si>
  <si>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</si>
  <si>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</si>
  <si>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</si>
  <si>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</si>
  <si>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</si>
  <si>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</si>
  <si>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</si>
  <si>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</si>
  <si>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</si>
  <si>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</si>
  <si>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</si>
  <si>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</si>
  <si>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</si>
  <si>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</si>
  <si>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</si>
  <si>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</si>
  <si>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</si>
  <si>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</si>
  <si>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</si>
  <si>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</si>
  <si>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</si>
  <si>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</si>
  <si>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</si>
  <si>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</si>
  <si>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</si>
  <si>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</si>
  <si>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</si>
  <si>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</si>
  <si>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</si>
  <si>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</si>
  <si>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</si>
  <si>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</si>
  <si>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</si>
  <si>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</si>
  <si>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</si>
  <si>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</si>
  <si>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</si>
  <si>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</si>
  <si>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</si>
  <si>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</si>
  <si>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</si>
  <si>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</si>
  <si>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</si>
  <si>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</si>
  <si>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</si>
  <si>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</si>
  <si>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</si>
  <si>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</si>
  <si>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</si>
  <si>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</si>
  <si>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</si>
  <si>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</si>
  <si>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</si>
  <si>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</si>
  <si>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</si>
  <si>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</si>
  <si>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</si>
  <si>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</si>
  <si>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</si>
  <si>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</si>
  <si>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</si>
  <si>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</si>
  <si>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</si>
  <si>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</si>
  <si>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</si>
  <si>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</si>
  <si>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</si>
  <si>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</si>
  <si>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</si>
  <si>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</si>
  <si>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</si>
  <si>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</si>
  <si>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</si>
  <si>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</si>
  <si>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</si>
  <si>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</si>
  <si>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</si>
  <si>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</si>
  <si>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</si>
  <si>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</si>
  <si>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</si>
  <si>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</si>
  <si>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</si>
  <si>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</si>
  <si>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</si>
  <si>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</si>
  <si>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</si>
  <si>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</si>
  <si>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</si>
  <si>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</si>
  <si>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</si>
  <si>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</si>
  <si>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</si>
  <si>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</si>
  <si>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</si>
  <si>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</si>
  <si>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</si>
  <si>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</si>
  <si>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</si>
  <si>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</si>
  <si>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</si>
  <si>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</si>
  <si>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</si>
  <si>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</si>
  <si>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</si>
  <si>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</si>
  <si>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</si>
  <si>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</si>
  <si>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</si>
  <si>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</si>
  <si>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</si>
  <si>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</si>
  <si>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</si>
  <si>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</si>
  <si>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</si>
  <si>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</si>
  <si>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</si>
  <si>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</si>
  <si>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</si>
  <si>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</si>
  <si>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</si>
  <si>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</si>
  <si>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</si>
  <si>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</si>
  <si>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</si>
  <si>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</si>
  <si>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</si>
  <si>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</si>
  <si>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</si>
  <si>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</si>
  <si>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</si>
  <si>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</si>
  <si>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</si>
  <si>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</si>
  <si>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</si>
  <si>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</si>
  <si>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</si>
  <si>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</si>
  <si>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</si>
  <si>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</si>
  <si>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</si>
  <si>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</si>
  <si>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</si>
  <si>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</si>
  <si>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</si>
  <si>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</si>
  <si>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</si>
  <si>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</si>
  <si>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</si>
  <si>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</si>
  <si>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</si>
  <si>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</si>
  <si>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</si>
  <si>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</si>
  <si>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</si>
  <si>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</si>
  <si>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</si>
  <si>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</si>
  <si>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</si>
  <si>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</si>
  <si>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</si>
  <si>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</si>
  <si>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</si>
  <si>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</si>
  <si>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</si>
  <si>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</si>
  <si>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</si>
  <si>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</si>
  <si>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</si>
  <si>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</si>
  <si>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</si>
  <si>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</si>
  <si>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</si>
  <si>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</si>
  <si>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</si>
  <si>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</si>
  <si>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</si>
  <si>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</si>
  <si>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</si>
  <si>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</si>
  <si>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</si>
  <si>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</si>
  <si>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</si>
  <si>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</si>
  <si>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</si>
  <si>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</si>
  <si>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</si>
  <si>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</si>
  <si>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</si>
  <si>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</si>
  <si>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</si>
  <si>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</si>
  <si>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</si>
  <si>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</si>
  <si>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</si>
  <si>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</si>
  <si>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</si>
  <si>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</si>
  <si>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</si>
  <si>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</si>
  <si>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</si>
  <si>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</si>
  <si>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</si>
  <si>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</si>
  <si>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</si>
  <si>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</si>
  <si>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</si>
  <si>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</si>
  <si>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</si>
  <si>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</si>
  <si>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</si>
  <si>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</si>
  <si>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</si>
  <si>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</si>
  <si>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</si>
  <si>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</si>
  <si>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</si>
  <si>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</si>
  <si>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</si>
  <si>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</si>
  <si>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</si>
  <si>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</si>
  <si>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</si>
  <si>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</si>
  <si>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</si>
  <si>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</si>
  <si>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</si>
  <si>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</si>
  <si>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</si>
  <si>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</si>
  <si>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</si>
  <si>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</si>
  <si>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</si>
  <si>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</si>
  <si>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</si>
  <si>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</si>
  <si>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</si>
  <si>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</si>
  <si>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</si>
  <si>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</si>
  <si>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</si>
  <si>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</si>
  <si>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</si>
  <si>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</si>
  <si>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</si>
  <si>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</si>
  <si>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</si>
  <si>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</si>
  <si>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</si>
  <si>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</si>
  <si>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</si>
  <si>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</si>
  <si>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</si>
  <si>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</si>
  <si>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</si>
  <si>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</si>
  <si>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</si>
  <si>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</si>
  <si>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</si>
  <si>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</si>
  <si>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</si>
  <si>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</si>
  <si>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</si>
  <si>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</si>
  <si>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</si>
  <si>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</si>
  <si>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</si>
  <si>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</si>
  <si>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</si>
  <si>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</si>
  <si>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</si>
  <si>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</si>
  <si>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</si>
  <si>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</si>
  <si>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</si>
  <si>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</si>
  <si>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</si>
  <si>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</si>
  <si>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</si>
  <si>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</si>
  <si>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</si>
  <si>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</si>
  <si>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</si>
  <si>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</si>
  <si>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</si>
  <si>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</si>
  <si>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</si>
  <si>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</si>
  <si>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</si>
  <si>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</si>
  <si>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</si>
  <si>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</si>
  <si>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</si>
  <si>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</si>
  <si>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</si>
  <si>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</si>
  <si>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</si>
  <si>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</si>
  <si>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</si>
  <si>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</si>
  <si>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</si>
  <si>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</si>
  <si>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</si>
  <si>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</si>
  <si>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</si>
  <si>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</si>
  <si>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</si>
  <si>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</si>
  <si>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</si>
  <si>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</si>
  <si>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</si>
  <si>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</si>
  <si>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</si>
  <si>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</si>
  <si>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</si>
  <si>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</si>
  <si>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</si>
  <si>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</si>
  <si>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</si>
  <si>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</si>
  <si>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</si>
  <si>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</si>
  <si>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</si>
  <si>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</si>
  <si>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</si>
  <si>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</si>
  <si>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</si>
  <si>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</si>
  <si>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</si>
  <si>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</si>
  <si>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</si>
  <si>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</si>
  <si>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</si>
  <si>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</si>
  <si>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</si>
  <si>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</si>
  <si>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</si>
  <si>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</si>
  <si>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</si>
  <si>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</si>
  <si>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</si>
  <si>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</si>
  <si>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</si>
  <si>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</si>
  <si>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</si>
  <si>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</si>
  <si>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</si>
  <si>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</si>
  <si>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</si>
  <si>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</si>
  <si>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</si>
  <si>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</si>
  <si>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</si>
  <si>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</si>
  <si>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</si>
  <si>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</si>
  <si>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</si>
  <si>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</si>
  <si>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</si>
  <si>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</si>
  <si>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</si>
  <si>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</si>
  <si>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</si>
  <si>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</si>
  <si>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</si>
  <si>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</si>
  <si>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</si>
  <si>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</si>
  <si>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</si>
  <si>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</si>
  <si>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</si>
  <si>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</si>
  <si>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</si>
  <si>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</si>
  <si>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</si>
  <si>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</si>
  <si>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</si>
  <si>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</si>
  <si>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</si>
  <si>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</si>
  <si>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</si>
  <si>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</si>
  <si>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</si>
  <si>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</si>
  <si>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</si>
  <si>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</si>
  <si>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</si>
  <si>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</si>
  <si>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</si>
  <si>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</si>
  <si>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</si>
  <si>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</si>
  <si>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</si>
  <si>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</si>
  <si>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</si>
  <si>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</si>
  <si>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</si>
  <si>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</si>
  <si>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</si>
  <si>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</si>
  <si>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</si>
  <si>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</si>
  <si>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</si>
  <si>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</si>
  <si>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</si>
  <si>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</si>
  <si>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</si>
  <si>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</si>
  <si>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</si>
  <si>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</si>
  <si>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</si>
  <si>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</si>
  <si>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</si>
  <si>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</si>
  <si>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</si>
  <si>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</si>
  <si>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</si>
  <si>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</si>
  <si>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</si>
  <si>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</si>
  <si>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</si>
  <si>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</si>
  <si>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</si>
  <si>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</si>
  <si>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</si>
  <si>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</si>
  <si>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</si>
  <si>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</si>
  <si>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</si>
  <si>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</si>
  <si>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</si>
  <si>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</si>
  <si>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</si>
  <si>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</si>
  <si>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</si>
  <si>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</si>
  <si>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</si>
  <si>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</si>
  <si>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</si>
  <si>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</si>
  <si>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</si>
  <si>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</si>
  <si>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</si>
  <si>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</si>
  <si>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</si>
  <si>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</si>
  <si>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</si>
  <si>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</si>
  <si>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</si>
  <si>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</si>
  <si>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</si>
  <si>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</si>
  <si>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</si>
  <si>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</si>
  <si>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</si>
  <si>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</si>
  <si>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</si>
  <si>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</si>
  <si>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</si>
  <si>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</si>
  <si>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</si>
  <si>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</si>
  <si>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</si>
  <si>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</si>
  <si>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</si>
  <si>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</si>
  <si>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</si>
  <si>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</si>
  <si>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</si>
  <si>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</si>
  <si>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</si>
  <si>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</si>
  <si>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</si>
  <si>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</si>
  <si>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</si>
  <si>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</si>
  <si>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</si>
  <si>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</si>
  <si>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</si>
  <si>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</si>
  <si>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</si>
  <si>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</si>
  <si>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</si>
  <si>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</si>
  <si>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</si>
  <si>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</si>
  <si>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</si>
  <si>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</si>
  <si>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</si>
  <si>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</si>
  <si>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</si>
  <si>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</si>
  <si>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</si>
  <si>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</si>
  <si>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</si>
  <si>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</si>
  <si>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</si>
  <si>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</si>
  <si>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</si>
  <si>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</si>
  <si>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</si>
  <si>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</si>
  <si>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</si>
  <si>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</si>
  <si>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</si>
  <si>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</si>
  <si>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</si>
  <si>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</si>
  <si>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</si>
  <si>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</si>
  <si>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</si>
  <si>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</si>
  <si>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</si>
  <si>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</si>
  <si>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</si>
  <si>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</si>
  <si>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</si>
  <si>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</si>
  <si>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</si>
  <si>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</si>
  <si>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</si>
  <si>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</si>
  <si>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</si>
  <si>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</si>
  <si>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</si>
  <si>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</si>
  <si>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</si>
  <si>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</si>
  <si>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</si>
  <si>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</si>
  <si>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</si>
  <si>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</si>
  <si>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</si>
  <si>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</si>
  <si>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</si>
  <si>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</si>
  <si>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</si>
  <si>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</si>
  <si>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</si>
  <si>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</si>
  <si>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</si>
  <si>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</si>
  <si>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</si>
  <si>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</si>
  <si>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</si>
  <si>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</si>
  <si>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</si>
  <si>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</si>
  <si>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</si>
  <si>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</si>
  <si>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</si>
  <si>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</si>
  <si>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</si>
  <si>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</si>
  <si>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</si>
  <si>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</si>
  <si>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</si>
  <si>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</si>
  <si>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</si>
  <si>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</si>
  <si>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</si>
  <si>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</si>
  <si>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</si>
  <si>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</si>
  <si>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</si>
  <si>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</si>
  <si>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</si>
  <si>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</si>
  <si>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</si>
  <si>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</si>
  <si>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</si>
  <si>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</si>
  <si>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</si>
  <si>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</si>
  <si>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</si>
  <si>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</si>
  <si>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</si>
  <si>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</si>
  <si>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</si>
  <si>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</si>
  <si>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</si>
  <si>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</si>
  <si>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</si>
  <si>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</si>
  <si>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</si>
  <si>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</si>
  <si>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</si>
  <si>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</si>
  <si>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</si>
  <si>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</si>
  <si>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</si>
  <si>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</si>
  <si>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</si>
  <si>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</si>
  <si>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</si>
  <si>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</si>
  <si>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</si>
  <si>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</si>
  <si>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</si>
  <si>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</si>
  <si>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</si>
  <si>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</si>
  <si>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</si>
  <si>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</si>
  <si>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</si>
  <si>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</si>
  <si>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</si>
  <si>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</si>
  <si>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</si>
  <si>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</si>
  <si>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</si>
  <si>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</si>
  <si>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</si>
  <si>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</si>
  <si>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</si>
  <si>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</si>
  <si>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</si>
  <si>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</si>
  <si>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</si>
  <si>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</si>
  <si>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</si>
  <si>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</si>
  <si>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</si>
  <si>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</si>
  <si>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</si>
  <si>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</si>
  <si>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</si>
  <si>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</si>
  <si>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</si>
  <si>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</si>
  <si>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</si>
  <si>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</si>
  <si>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</si>
  <si>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</si>
  <si>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</si>
  <si>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</si>
  <si>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</si>
  <si>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</si>
  <si>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</si>
  <si>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</si>
  <si>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</si>
  <si>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</si>
  <si>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</si>
  <si>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</si>
  <si>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</si>
  <si>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</si>
  <si>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</si>
  <si>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</si>
  <si>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</si>
  <si>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</si>
  <si>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</si>
  <si>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</si>
  <si>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</si>
  <si>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</si>
  <si>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</si>
  <si>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</si>
  <si>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</si>
  <si>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</si>
  <si>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</si>
  <si>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</si>
  <si>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</si>
  <si>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</si>
  <si>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</si>
  <si>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</si>
  <si>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</si>
  <si>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</si>
  <si>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</si>
  <si>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</si>
  <si>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</si>
  <si>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</si>
  <si>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</si>
  <si>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</si>
  <si>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</si>
  <si>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</si>
  <si>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</si>
  <si>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</si>
  <si>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</si>
  <si>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</si>
  <si>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</si>
  <si>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</si>
  <si>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</si>
  <si>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</si>
  <si>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</si>
  <si>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</si>
  <si>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</si>
  <si>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</si>
  <si>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</si>
  <si>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</si>
  <si>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</si>
  <si>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</si>
  <si>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</si>
  <si>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</si>
  <si>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</si>
  <si>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</si>
  <si>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</si>
  <si>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</si>
  <si>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</si>
  <si>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</si>
  <si>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</si>
  <si>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</si>
  <si>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</si>
  <si>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</si>
  <si>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</si>
  <si>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</si>
  <si>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</si>
  <si>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</si>
  <si>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</si>
  <si>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</si>
  <si>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</si>
  <si>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</si>
  <si>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</si>
  <si>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</si>
  <si>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</si>
  <si>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</si>
  <si>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</si>
  <si>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</si>
  <si>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</si>
  <si>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</si>
  <si>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</si>
  <si>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</si>
  <si>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</si>
  <si>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</si>
  <si>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</si>
  <si>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</si>
  <si>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</si>
  <si>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</si>
  <si>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</si>
  <si>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</si>
  <si>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</si>
  <si>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</si>
  <si>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</si>
  <si>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</si>
  <si>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</si>
  <si>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</si>
  <si>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</si>
  <si>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</si>
  <si>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</si>
  <si>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</si>
  <si>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</si>
  <si>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</si>
  <si>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</si>
  <si>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</si>
  <si>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</si>
  <si>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</si>
  <si>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</si>
  <si>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</si>
  <si>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</si>
  <si>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</si>
  <si>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</si>
  <si>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</si>
  <si>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</si>
  <si>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</si>
  <si>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</si>
  <si>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</si>
  <si>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</si>
  <si>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</si>
  <si>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</si>
  <si>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</si>
  <si>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</si>
  <si>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</si>
  <si>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</si>
  <si>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</si>
  <si>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</si>
  <si>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</si>
  <si>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</si>
  <si>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</si>
  <si>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</si>
  <si>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</si>
  <si>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</si>
  <si>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</si>
  <si>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</si>
  <si>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</si>
  <si>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</si>
  <si>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</si>
  <si>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</si>
  <si>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</si>
  <si>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</si>
  <si>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</si>
  <si>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</si>
  <si>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</si>
  <si>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</si>
  <si>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</si>
  <si>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</si>
  <si>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</si>
  <si>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</si>
  <si>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</si>
  <si>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</si>
  <si>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</si>
  <si>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</si>
  <si>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</si>
  <si>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</si>
  <si>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</si>
  <si>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</si>
  <si>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</si>
  <si>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</si>
  <si>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</si>
  <si>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</si>
  <si>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</si>
  <si>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</si>
  <si>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</si>
  <si>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</si>
  <si>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</si>
  <si>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</si>
  <si>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</si>
  <si>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</si>
  <si>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</si>
  <si>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</si>
  <si>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</si>
  <si>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</si>
  <si>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</si>
  <si>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</si>
  <si>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</si>
  <si>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</si>
  <si>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</si>
  <si>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</si>
  <si>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</si>
  <si>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</si>
  <si>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</si>
  <si>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</si>
  <si>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</si>
  <si>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</si>
  <si>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</si>
  <si>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</si>
  <si>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</si>
  <si>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</si>
  <si>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</si>
  <si>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</si>
  <si>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</si>
  <si>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</si>
  <si>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</si>
  <si>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</si>
  <si>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</si>
  <si>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</si>
  <si>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</si>
  <si>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</si>
  <si>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</si>
  <si>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</si>
  <si>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</si>
  <si>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</si>
  <si>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</si>
  <si>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</si>
  <si>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</si>
  <si>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</si>
  <si>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</si>
  <si>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</si>
  <si>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</si>
  <si>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</si>
  <si>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</si>
  <si>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</si>
  <si>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</si>
  <si>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</si>
  <si>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</si>
  <si>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</si>
  <si>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</si>
  <si>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</si>
  <si>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</si>
  <si>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</si>
  <si>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</si>
  <si>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</si>
  <si>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</si>
  <si>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</si>
  <si>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</si>
  <si>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</si>
  <si>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</si>
  <si>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</si>
  <si>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</si>
  <si>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</si>
  <si>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</si>
  <si>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</si>
  <si>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</si>
  <si>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</si>
  <si>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</si>
  <si>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</si>
  <si>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</si>
  <si>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</si>
  <si>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</si>
  <si>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</si>
  <si>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</si>
  <si>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</si>
  <si>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</si>
  <si>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</si>
  <si>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</si>
  <si>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</si>
  <si>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</si>
  <si>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</si>
  <si>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</si>
  <si>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</si>
  <si>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</si>
  <si>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</si>
  <si>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</si>
  <si>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</si>
  <si>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</si>
  <si>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</si>
  <si>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</si>
  <si>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</si>
  <si>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</si>
  <si>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</si>
  <si>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</si>
  <si>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</si>
  <si>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</si>
  <si>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</si>
  <si>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</si>
  <si>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</si>
  <si>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</si>
  <si>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</si>
  <si>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</si>
  <si>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</si>
  <si>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</si>
  <si>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</si>
  <si>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</si>
  <si>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</si>
  <si>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</si>
  <si>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</si>
  <si>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</si>
  <si>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</si>
  <si>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</si>
  <si>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</si>
  <si>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</si>
  <si>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</si>
  <si>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</si>
  <si>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</si>
  <si>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</si>
  <si>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</si>
  <si>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</si>
  <si>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</si>
  <si>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</si>
  <si>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</si>
  <si>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</si>
  <si>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</si>
  <si>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</si>
  <si>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</si>
  <si>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</si>
  <si>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</si>
  <si>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</si>
  <si>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</si>
  <si>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</si>
  <si>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</si>
  <si>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</si>
  <si>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</si>
  <si>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</si>
  <si>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</si>
  <si>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</si>
  <si>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</si>
  <si>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</si>
  <si>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</si>
  <si>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</si>
  <si>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</si>
  <si>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</si>
  <si>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</si>
  <si>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</si>
  <si>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</si>
  <si>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</si>
  <si>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</si>
  <si>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</si>
  <si>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</si>
  <si>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</si>
  <si>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</si>
  <si>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</si>
  <si>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</si>
  <si>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</si>
  <si>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</si>
  <si>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</si>
  <si>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</si>
  <si>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</si>
  <si>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</si>
  <si>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</si>
  <si>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</si>
  <si>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</si>
  <si>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</si>
  <si>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</si>
  <si>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</si>
  <si>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</si>
  <si>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</si>
  <si>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</si>
  <si>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</si>
  <si>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</si>
  <si>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</si>
  <si>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</si>
  <si>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</si>
  <si>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</si>
  <si>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</si>
  <si>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</si>
  <si>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</si>
  <si>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</si>
  <si>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</si>
  <si>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</si>
  <si>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</si>
  <si>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</si>
  <si>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</si>
  <si>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</si>
  <si>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</si>
  <si>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</si>
  <si>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</si>
  <si>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</si>
  <si>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</si>
  <si>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</si>
  <si>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</si>
  <si>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</si>
  <si>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</si>
  <si>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</si>
  <si>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</si>
  <si>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</si>
  <si>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</si>
  <si>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</si>
  <si>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</si>
  <si>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</si>
  <si>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</si>
  <si>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</si>
  <si>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</si>
  <si>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</si>
  <si>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</si>
  <si>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</si>
  <si>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</si>
  <si>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</si>
  <si>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</si>
  <si>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</si>
  <si>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</si>
  <si>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</si>
  <si>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</si>
  <si>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</si>
  <si>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</si>
  <si>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</si>
  <si>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</si>
  <si>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</si>
  <si>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</si>
  <si>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</si>
  <si>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</si>
  <si>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</si>
  <si>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</si>
  <si>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</si>
  <si>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</si>
  <si>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</si>
  <si>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</si>
  <si>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</si>
  <si>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</si>
  <si>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</si>
  <si>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</si>
  <si>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</si>
  <si>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</si>
  <si>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</si>
  <si>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</si>
  <si>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</si>
  <si>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</si>
  <si>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</si>
  <si>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</si>
  <si>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</si>
  <si>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</si>
  <si>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</si>
  <si>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</si>
  <si>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</si>
  <si>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</si>
  <si>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</si>
  <si>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</si>
  <si>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</si>
  <si>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</si>
  <si>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</si>
  <si>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</si>
  <si>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</si>
  <si>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</si>
  <si>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</si>
  <si>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</si>
  <si>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</si>
  <si>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</si>
  <si>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</si>
  <si>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</si>
  <si>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</si>
  <si>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</si>
  <si>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</si>
  <si>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</si>
  <si>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</si>
  <si>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</si>
  <si>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</si>
  <si>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</si>
  <si>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</si>
  <si>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</si>
  <si>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</si>
  <si>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</si>
  <si>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</si>
  <si>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</si>
  <si>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</si>
  <si>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</si>
  <si>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</si>
  <si>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</si>
  <si>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</si>
  <si>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</si>
  <si>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</si>
  <si>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</si>
  <si>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</si>
  <si>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</si>
  <si>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</si>
  <si>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</si>
  <si>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</si>
  <si>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</si>
  <si>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</si>
  <si>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</si>
  <si>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</si>
  <si>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</si>
  <si>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</si>
  <si>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</si>
  <si>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</si>
  <si>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</si>
  <si>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</si>
  <si>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</si>
  <si>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</si>
  <si>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</si>
  <si>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</si>
  <si>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</si>
  <si>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</si>
  <si>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</si>
  <si>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</si>
  <si>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</si>
  <si>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</si>
  <si>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</si>
  <si>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</si>
  <si>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</si>
  <si>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</si>
  <si>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</si>
  <si>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</si>
  <si>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</si>
  <si>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</si>
  <si>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</si>
  <si>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</si>
  <si>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</si>
  <si>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</si>
  <si>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</si>
  <si>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</si>
  <si>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</si>
  <si>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</si>
  <si>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</si>
  <si>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</si>
  <si>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</si>
  <si>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</si>
  <si>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</si>
  <si>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</si>
  <si>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</si>
  <si>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</si>
  <si>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</si>
  <si>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</si>
  <si>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</si>
  <si>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</si>
  <si>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</si>
  <si>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</si>
  <si>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</si>
  <si>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</si>
  <si>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</si>
  <si>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</si>
  <si>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</si>
  <si>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</si>
  <si>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</si>
  <si>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</si>
  <si>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</si>
  <si>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</si>
  <si>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</si>
  <si>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</si>
  <si>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</si>
  <si>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</si>
  <si>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</si>
  <si>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</si>
  <si>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</si>
  <si>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</si>
  <si>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</si>
  <si>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</si>
  <si>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</si>
  <si>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</si>
  <si>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</si>
  <si>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</si>
  <si>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</si>
  <si>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</si>
  <si>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</si>
  <si>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</si>
  <si>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</si>
  <si>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</si>
  <si>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</si>
  <si>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</si>
  <si>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</si>
  <si>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</si>
  <si>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</si>
  <si>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</si>
  <si>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</si>
  <si>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</si>
  <si>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</si>
  <si>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</si>
  <si>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</si>
  <si>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</si>
  <si>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</si>
  <si>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</si>
  <si>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</si>
  <si>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</si>
  <si>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</si>
  <si>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</si>
  <si>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</si>
  <si>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</si>
  <si>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</si>
  <si>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</si>
  <si>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</si>
  <si>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</si>
  <si>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</si>
  <si>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</si>
  <si>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</si>
  <si>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</si>
  <si>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</si>
  <si>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</si>
  <si>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</si>
  <si>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</si>
  <si>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</si>
  <si>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</si>
  <si>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</si>
  <si>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</si>
  <si>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</si>
  <si>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</si>
  <si>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</si>
  <si>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</si>
  <si>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</si>
  <si>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</si>
  <si>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</si>
  <si>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</si>
  <si>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</si>
  <si>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</si>
  <si>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</si>
  <si>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</si>
  <si>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</si>
  <si>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</si>
  <si>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</si>
  <si>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</si>
  <si>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</si>
  <si>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</si>
  <si>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</si>
  <si>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</si>
  <si>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</si>
  <si>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</si>
  <si>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</si>
  <si>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</si>
  <si>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</si>
  <si>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</si>
  <si>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</si>
  <si>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</si>
  <si>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</si>
  <si>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</si>
  <si>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</si>
  <si>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</si>
  <si>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</si>
  <si>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</si>
  <si>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</si>
  <si>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</si>
  <si>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</si>
  <si>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</si>
  <si>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</si>
  <si>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</si>
  <si>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</si>
  <si>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</si>
  <si>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</si>
  <si>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</si>
  <si>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</si>
  <si>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</si>
  <si>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</si>
  <si>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</si>
  <si>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</si>
  <si>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</si>
  <si>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</si>
  <si>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</si>
  <si>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</si>
  <si>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</si>
  <si>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</si>
  <si>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</si>
  <si>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</si>
  <si>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</si>
  <si>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</si>
  <si>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</si>
  <si>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</si>
  <si>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</si>
  <si>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</si>
  <si>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</si>
  <si>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</si>
  <si>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</si>
  <si>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</si>
  <si>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</si>
  <si>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</si>
  <si>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</si>
  <si>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</si>
  <si>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</si>
  <si>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</si>
  <si>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</si>
  <si>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</si>
  <si>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</si>
  <si>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</si>
  <si>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</si>
  <si>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</si>
  <si>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</si>
  <si>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</si>
  <si>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</si>
  <si>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</si>
  <si>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</si>
  <si>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</si>
  <si>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</si>
  <si>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</si>
  <si>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</si>
  <si>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</si>
  <si>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</si>
  <si>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</si>
  <si>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</si>
  <si>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</si>
  <si>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</si>
  <si>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</si>
  <si>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</si>
  <si>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</si>
  <si>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</si>
  <si>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</si>
  <si>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</si>
  <si>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</si>
  <si>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</si>
  <si>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</si>
  <si>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</si>
  <si>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</si>
  <si>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</si>
  <si>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</si>
  <si>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</si>
  <si>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</si>
  <si>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</si>
  <si>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</si>
  <si>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</si>
  <si>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</si>
  <si>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</si>
  <si>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</si>
  <si>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</si>
  <si>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</si>
  <si>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</si>
  <si>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</si>
  <si>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</si>
  <si>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</si>
  <si>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</si>
  <si>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</si>
  <si>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</si>
  <si>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</si>
  <si>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</si>
  <si>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</si>
  <si>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</si>
  <si>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</si>
  <si>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</si>
  <si>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</si>
  <si>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</si>
  <si>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</si>
  <si>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</si>
  <si>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</si>
  <si>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</si>
  <si>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</si>
  <si>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</si>
  <si>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</si>
  <si>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</si>
  <si>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</si>
  <si>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</si>
  <si>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</si>
  <si>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</si>
  <si>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</si>
  <si>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</si>
  <si>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</si>
  <si>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</si>
  <si>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</si>
  <si>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</si>
  <si>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</si>
  <si>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</si>
  <si>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</si>
  <si>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</si>
  <si>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</si>
  <si>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</si>
  <si>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</si>
  <si>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</si>
  <si>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</si>
  <si>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</si>
  <si>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</si>
  <si>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</si>
  <si>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</si>
  <si>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</si>
  <si>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</si>
  <si>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</si>
  <si>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</si>
  <si>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</si>
  <si>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</si>
  <si>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</si>
  <si>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</si>
  <si>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</si>
  <si>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</si>
  <si>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</si>
  <si>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</si>
  <si>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</si>
  <si>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</si>
  <si>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</si>
  <si>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</si>
  <si>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</si>
  <si>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</si>
  <si>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</si>
  <si>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</si>
  <si>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</si>
  <si>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</si>
  <si>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</si>
  <si>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</si>
  <si>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</si>
  <si>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</si>
  <si>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</si>
  <si>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</si>
  <si>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</si>
  <si>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</si>
  <si>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</si>
  <si>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</si>
  <si>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</si>
  <si>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</si>
  <si>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</si>
  <si>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</si>
  <si>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</si>
  <si>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</si>
  <si>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</si>
  <si>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</si>
  <si>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</si>
  <si>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</si>
  <si>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</si>
  <si>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</si>
  <si>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</si>
  <si>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</si>
  <si>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</si>
  <si>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</si>
  <si>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</si>
  <si>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</si>
  <si>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</si>
  <si>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</si>
  <si>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</si>
  <si>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</si>
  <si>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</si>
  <si>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</si>
  <si>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</si>
  <si>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</si>
  <si>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</si>
  <si>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</si>
  <si>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</si>
  <si>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</si>
  <si>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</si>
  <si>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</si>
  <si>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</si>
  <si>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</si>
  <si>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</si>
  <si>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</si>
  <si>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</si>
  <si>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</si>
  <si>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</si>
  <si>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</si>
  <si>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</si>
  <si>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</si>
  <si>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</si>
  <si>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</si>
  <si>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</si>
  <si>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</si>
  <si>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</si>
  <si>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</si>
  <si>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</si>
  <si>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</si>
  <si>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</si>
  <si>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</si>
  <si>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</si>
  <si>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</si>
  <si>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</si>
  <si>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</si>
  <si>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</si>
  <si>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</si>
  <si>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</si>
  <si>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</si>
  <si>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</si>
  <si>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</si>
  <si>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</si>
  <si>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</si>
  <si>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</si>
  <si>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</si>
  <si>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</si>
  <si>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</si>
  <si>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</si>
  <si>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</si>
  <si>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</si>
  <si>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</si>
  <si>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</si>
  <si>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</si>
  <si>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</si>
  <si>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</si>
  <si>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</si>
  <si>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</si>
  <si>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</si>
  <si>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</si>
  <si>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</si>
  <si>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</si>
  <si>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</si>
  <si>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</si>
  <si>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</si>
  <si>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</si>
  <si>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</si>
  <si>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</si>
  <si>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</si>
  <si>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</si>
  <si>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</si>
  <si>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</si>
  <si>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</si>
  <si>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</si>
  <si>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</si>
  <si>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</si>
  <si>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</si>
  <si>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</si>
  <si>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</si>
  <si>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</si>
  <si>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</si>
  <si>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</si>
  <si>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</si>
  <si>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</si>
  <si>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</si>
  <si>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</si>
  <si>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</si>
  <si>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</si>
  <si>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</si>
  <si>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</si>
  <si>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</si>
  <si>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</si>
  <si>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</si>
  <si>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</si>
  <si>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</si>
  <si>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</si>
  <si>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</si>
  <si>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</si>
  <si>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</si>
  <si>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</si>
  <si>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</si>
  <si>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</si>
  <si>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</si>
  <si>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</si>
  <si>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</si>
  <si>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</si>
  <si>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</si>
  <si>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</si>
  <si>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</si>
  <si>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</si>
  <si>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</si>
  <si>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</si>
  <si>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</si>
  <si>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</si>
  <si>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</si>
  <si>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</si>
  <si>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</si>
  <si>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</si>
  <si>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</si>
  <si>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</si>
  <si>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</si>
  <si>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</si>
  <si>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</si>
  <si>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</si>
  <si>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</si>
  <si>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</si>
  <si>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</si>
  <si>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</si>
  <si>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</si>
  <si>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</si>
  <si>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</si>
  <si>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</si>
  <si>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</si>
  <si>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</si>
  <si>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</si>
  <si>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</si>
  <si>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</si>
  <si>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</si>
  <si>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</si>
  <si>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</si>
  <si>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</si>
  <si>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</si>
  <si>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</si>
  <si>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</si>
  <si>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</si>
  <si>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</si>
  <si>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</si>
  <si>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</si>
  <si>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</si>
  <si>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</si>
  <si>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</si>
  <si>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</si>
  <si>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</si>
  <si>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</si>
  <si>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</si>
  <si>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</si>
  <si>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</si>
  <si>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</si>
  <si>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</si>
  <si>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</si>
  <si>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</si>
  <si>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</si>
  <si>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</si>
  <si>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</si>
  <si>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</si>
  <si>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</si>
  <si>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</si>
  <si>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</si>
  <si>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</si>
  <si>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</si>
  <si>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</si>
  <si>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</si>
  <si>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</si>
  <si>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</si>
  <si>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</si>
  <si>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</si>
  <si>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</si>
  <si>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</si>
  <si>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</si>
  <si>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</si>
  <si>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</si>
  <si>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</si>
  <si>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</si>
  <si>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</si>
  <si>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</si>
  <si>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</si>
  <si>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</si>
  <si>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</si>
  <si>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</si>
  <si>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</si>
  <si>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</si>
  <si>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</si>
  <si>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</si>
  <si>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</si>
  <si>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</si>
  <si>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</si>
  <si>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</si>
  <si>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</si>
  <si>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</si>
  <si>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</si>
  <si>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</si>
  <si>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</si>
  <si>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</si>
  <si>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</si>
  <si>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</si>
  <si>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</si>
  <si>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</si>
  <si>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</si>
  <si>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</si>
  <si>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</si>
  <si>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</si>
  <si>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</si>
  <si>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</si>
  <si>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</si>
  <si>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</si>
  <si>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</si>
  <si>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</si>
  <si>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</si>
  <si>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</si>
  <si>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</si>
  <si>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</si>
  <si>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</si>
  <si>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</si>
  <si>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</si>
  <si>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</si>
  <si>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</si>
  <si>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</si>
  <si>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</si>
  <si>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</si>
  <si>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</si>
  <si>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</si>
  <si>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</si>
  <si>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</si>
  <si>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</si>
  <si>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</si>
  <si>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</si>
  <si>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</si>
  <si>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</si>
  <si>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</si>
  <si>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</si>
  <si>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</si>
  <si>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</si>
  <si>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</si>
  <si>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</si>
  <si>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</si>
  <si>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</si>
  <si>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</si>
  <si>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</si>
  <si>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</si>
  <si>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</si>
  <si>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</si>
  <si>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</si>
  <si>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</si>
  <si>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</si>
  <si>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</si>
  <si>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</si>
  <si>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</si>
  <si>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</si>
  <si>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</si>
  <si>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</si>
  <si>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</si>
  <si>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</si>
  <si>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</si>
  <si>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</si>
  <si>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</si>
  <si>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</si>
  <si>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</si>
  <si>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</si>
  <si>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</si>
  <si>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</si>
  <si>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</si>
  <si>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</si>
  <si>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</si>
  <si>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</si>
  <si>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</si>
  <si>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</si>
  <si>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</si>
  <si>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</si>
  <si>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</si>
  <si>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</si>
  <si>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</si>
  <si>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</si>
  <si>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</si>
  <si>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</si>
  <si>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</si>
  <si>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</si>
  <si>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</si>
  <si>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</si>
  <si>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</si>
  <si>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</si>
  <si>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</si>
  <si>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</si>
  <si>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</si>
  <si>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</si>
  <si>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</si>
  <si>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</si>
  <si>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</si>
  <si>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</si>
  <si>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</si>
  <si>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</si>
  <si>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</si>
  <si>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</si>
  <si>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</si>
  <si>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</si>
  <si>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</si>
  <si>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</si>
  <si>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</si>
  <si>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</si>
  <si>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</si>
  <si>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</si>
  <si>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</si>
  <si>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</si>
  <si>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</si>
  <si>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</si>
  <si>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</si>
  <si>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</si>
  <si>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</si>
  <si>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</si>
  <si>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</si>
  <si>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</si>
  <si>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</si>
  <si>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</si>
  <si>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</si>
  <si>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</si>
  <si>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</si>
  <si>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</si>
  <si>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</si>
  <si>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</si>
  <si>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</si>
  <si>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</si>
  <si>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</si>
  <si>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</si>
  <si>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</si>
  <si>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</si>
  <si>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</si>
  <si>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</si>
  <si>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</si>
  <si>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</si>
  <si>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</si>
  <si>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</si>
  <si>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</si>
  <si>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</si>
  <si>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</si>
  <si>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</si>
  <si>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</si>
  <si>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</si>
  <si>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</si>
  <si>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</si>
  <si>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</si>
  <si>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</si>
  <si>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</si>
  <si>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</si>
  <si>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</si>
  <si>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</si>
  <si>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</si>
  <si>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</si>
  <si>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</si>
  <si>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</si>
  <si>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</si>
  <si>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</si>
  <si>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</si>
  <si>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</si>
  <si>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</si>
  <si>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</si>
  <si>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</si>
  <si>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</si>
  <si>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</si>
  <si>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</si>
  <si>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</si>
  <si>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</si>
  <si>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</si>
  <si>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</si>
  <si>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</si>
  <si>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</si>
  <si>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</si>
  <si>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</si>
  <si>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</si>
  <si>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</si>
  <si>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</si>
  <si>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</si>
  <si>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</si>
  <si>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</si>
  <si>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</si>
  <si>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</si>
  <si>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</si>
  <si>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</si>
  <si>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</si>
  <si>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</si>
  <si>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</si>
  <si>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</si>
  <si>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</si>
  <si>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</si>
  <si>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</si>
  <si>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</si>
  <si>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</si>
  <si>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</si>
  <si>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</si>
  <si>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</si>
  <si>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</si>
  <si>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</si>
  <si>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</si>
  <si>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</si>
  <si>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</si>
  <si>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</si>
  <si>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</si>
  <si>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</si>
  <si>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</si>
  <si>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</si>
  <si>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</si>
  <si>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</si>
  <si>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</si>
  <si>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</si>
  <si>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</si>
  <si>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</si>
  <si>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</si>
  <si>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</si>
  <si>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</si>
  <si>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</si>
  <si>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</si>
  <si>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</si>
  <si>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</si>
  <si>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</si>
  <si>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</si>
  <si>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</si>
  <si>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</si>
  <si>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</si>
  <si>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</si>
  <si>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</si>
  <si>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</si>
  <si>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</si>
  <si>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</si>
  <si>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</si>
  <si>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</si>
  <si>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</si>
  <si>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</si>
  <si>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</si>
  <si>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</si>
  <si>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</si>
  <si>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</si>
  <si>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</si>
  <si>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</si>
  <si>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</si>
  <si>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</si>
  <si>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</si>
  <si>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</si>
  <si>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</si>
  <si>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</si>
  <si>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</si>
  <si>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</si>
  <si>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</si>
  <si>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</si>
  <si>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</si>
  <si>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</si>
  <si>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</si>
  <si>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</si>
  <si>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</si>
  <si>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</si>
  <si>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</si>
  <si>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</si>
  <si>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</si>
  <si>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</si>
  <si>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</si>
  <si>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</si>
  <si>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</si>
  <si>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</si>
  <si>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</si>
  <si>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</si>
  <si>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</si>
  <si>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</si>
  <si>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</si>
  <si>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</si>
  <si>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</si>
  <si>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</si>
  <si>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</si>
  <si>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</si>
  <si>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</si>
  <si>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</si>
  <si>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</si>
  <si>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</si>
  <si>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</si>
  <si>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</si>
  <si>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</si>
  <si>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</si>
  <si>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</si>
  <si>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</si>
  <si>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</si>
  <si>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</si>
  <si>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</si>
  <si>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</si>
  <si>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</si>
  <si>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</si>
  <si>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</si>
  <si>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</si>
  <si>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</si>
  <si>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</si>
  <si>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</si>
  <si>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</si>
  <si>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</si>
  <si>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</si>
  <si>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</si>
  <si>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</si>
  <si>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</si>
  <si>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</si>
  <si>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</si>
  <si>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</si>
  <si>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</si>
  <si>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</si>
  <si>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</si>
  <si>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</si>
  <si>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</si>
  <si>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</si>
  <si>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</si>
  <si>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</si>
  <si>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</si>
  <si>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</si>
  <si>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</si>
  <si>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</si>
  <si>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</si>
  <si>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</si>
  <si>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</si>
  <si>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</si>
  <si>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</si>
  <si>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</si>
  <si>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</si>
  <si>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</si>
  <si>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</si>
  <si>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</si>
  <si>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</si>
  <si>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</si>
  <si>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</si>
  <si>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</si>
  <si>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</si>
  <si>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</si>
  <si>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</si>
  <si>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</si>
  <si>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</si>
  <si>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</si>
  <si>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</si>
  <si>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</si>
  <si>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</si>
  <si>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</si>
  <si>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</si>
  <si>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</si>
  <si>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</si>
  <si>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</si>
  <si>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</si>
  <si>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</si>
  <si>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</si>
  <si>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</si>
  <si>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</si>
  <si>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</si>
  <si>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</si>
  <si>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</si>
  <si>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</si>
  <si>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</si>
  <si>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</si>
  <si>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</si>
  <si>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</si>
  <si>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</si>
  <si>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</si>
  <si>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</si>
  <si>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</si>
  <si>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</si>
  <si>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</si>
  <si>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</si>
  <si>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</si>
  <si>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</si>
  <si>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</si>
  <si>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</si>
  <si>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</si>
  <si>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</si>
  <si>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</si>
  <si>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</si>
  <si>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</si>
  <si>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</si>
  <si>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</si>
  <si>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</si>
  <si>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</si>
  <si>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</si>
  <si>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</si>
  <si>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</si>
  <si>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</si>
  <si>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</si>
  <si>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</si>
  <si>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</si>
  <si>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</si>
  <si>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</si>
  <si>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</si>
  <si>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</si>
  <si>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</si>
  <si>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</si>
  <si>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</si>
  <si>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</si>
  <si>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</si>
  <si>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</si>
  <si>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</si>
  <si>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</si>
  <si>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</si>
  <si>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</si>
  <si>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</si>
  <si>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</si>
  <si>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</si>
  <si>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</si>
  <si>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</si>
  <si>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</si>
  <si>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</si>
  <si>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</si>
  <si>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</si>
  <si>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</si>
  <si>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</si>
  <si>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</si>
  <si>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</si>
  <si>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</si>
  <si>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</si>
  <si>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</si>
  <si>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</si>
  <si>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</si>
  <si>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</si>
  <si>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</si>
  <si>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</si>
  <si>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</si>
  <si>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</si>
  <si>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</si>
  <si>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</si>
  <si>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</si>
  <si>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</si>
  <si>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</si>
  <si>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</si>
  <si>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</si>
  <si>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</si>
  <si>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</si>
  <si>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</si>
  <si>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</si>
  <si>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</si>
  <si>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</si>
  <si>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</si>
  <si>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</si>
  <si>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</si>
  <si>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</si>
  <si>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</si>
  <si>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</si>
  <si>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</si>
  <si>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</si>
  <si>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</si>
  <si>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</si>
  <si>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</si>
  <si>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</si>
  <si>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</si>
  <si>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</si>
  <si>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</si>
  <si>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</si>
  <si>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</si>
  <si>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</si>
  <si>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</si>
  <si>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</si>
  <si>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</si>
  <si>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</si>
  <si>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</si>
  <si>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</si>
  <si>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</si>
  <si>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</si>
  <si>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</si>
  <si>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</si>
  <si>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</si>
  <si>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</si>
  <si>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</si>
  <si>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</si>
  <si>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</si>
  <si>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</si>
  <si>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</si>
  <si>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</si>
  <si>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</si>
  <si>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</si>
  <si>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</si>
  <si>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</si>
  <si>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</si>
  <si>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</si>
  <si>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</si>
  <si>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</si>
  <si>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</si>
  <si>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</si>
  <si>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</si>
  <si>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</si>
  <si>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</si>
  <si>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</si>
  <si>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</si>
  <si>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</si>
  <si>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</si>
  <si>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</si>
  <si>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</si>
  <si>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</si>
  <si>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</si>
  <si>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</si>
  <si>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</si>
  <si>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</si>
  <si>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</si>
  <si>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</si>
  <si>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</si>
  <si>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</si>
  <si>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</si>
  <si>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</si>
  <si>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</si>
  <si>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</si>
  <si>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</si>
  <si>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</si>
  <si>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</si>
  <si>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</si>
  <si>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</si>
  <si>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</si>
  <si>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</si>
  <si>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</si>
  <si>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</si>
  <si>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</si>
  <si>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</si>
  <si>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</si>
  <si>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</si>
  <si>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</si>
  <si>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</si>
  <si>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</si>
  <si>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</si>
  <si>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</si>
  <si>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</si>
  <si>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</si>
  <si>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</si>
  <si>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</si>
  <si>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</si>
  <si>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</si>
  <si>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</si>
  <si>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</si>
  <si>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</si>
  <si>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</si>
  <si>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</si>
  <si>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</si>
  <si>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</si>
  <si>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</si>
  <si>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</si>
  <si>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</si>
  <si>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</si>
  <si>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</si>
  <si>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</si>
  <si>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</si>
  <si>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</si>
  <si>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</si>
  <si>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</si>
  <si>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</si>
  <si>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</si>
  <si>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</si>
  <si>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</si>
  <si>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</si>
  <si>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</si>
  <si>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</si>
  <si>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</si>
  <si>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</si>
  <si>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</si>
  <si>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</si>
  <si>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</si>
  <si>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</si>
  <si>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</si>
  <si>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</si>
  <si>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</si>
  <si>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</si>
  <si>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</si>
  <si>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</si>
  <si>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</si>
  <si>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</si>
  <si>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</si>
  <si>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</si>
  <si>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</si>
  <si>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</si>
  <si>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</si>
  <si>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</si>
  <si>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</si>
  <si>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</si>
  <si>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</si>
  <si>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</si>
  <si>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</si>
  <si>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</si>
  <si>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</si>
  <si>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</si>
  <si>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</si>
  <si>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</si>
  <si>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</si>
  <si>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</si>
  <si>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</si>
  <si>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</si>
  <si>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</si>
  <si>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</si>
  <si>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</si>
  <si>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</si>
  <si>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</si>
  <si>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</si>
  <si>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</si>
  <si>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</si>
  <si>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</si>
  <si>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</si>
  <si>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</si>
  <si>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</si>
  <si>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</si>
  <si>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</si>
  <si>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</si>
  <si>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</si>
  <si>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</si>
  <si>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</si>
  <si>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</si>
  <si>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</si>
  <si>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</si>
  <si>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</si>
  <si>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</si>
  <si>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</si>
  <si>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</si>
  <si>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</si>
  <si>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</si>
  <si>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</si>
  <si>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</si>
  <si>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</si>
  <si>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</si>
  <si>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</si>
  <si>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</si>
  <si>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</si>
  <si>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</si>
  <si>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</si>
  <si>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</si>
  <si>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</si>
  <si>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</si>
  <si>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</si>
  <si>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</si>
  <si>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</si>
  <si>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</si>
  <si>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</si>
  <si>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</si>
  <si>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</si>
  <si>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</si>
  <si>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</si>
  <si>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</si>
  <si>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</si>
  <si>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</si>
  <si>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</si>
  <si>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</si>
  <si>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</si>
  <si>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</si>
  <si>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</si>
  <si>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</si>
  <si>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</si>
  <si>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</si>
  <si>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</si>
  <si>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</si>
  <si>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</si>
  <si>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</si>
  <si>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</si>
  <si>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</si>
  <si>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</si>
  <si>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</si>
  <si>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</si>
  <si>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</si>
  <si>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</si>
  <si>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</si>
  <si>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</si>
  <si>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</si>
  <si>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</si>
  <si>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</si>
  <si>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</si>
  <si>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</si>
  <si>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</si>
  <si>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</si>
  <si>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</si>
  <si>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</si>
  <si>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</si>
  <si>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</si>
  <si>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</si>
  <si>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</si>
  <si>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</si>
  <si>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</si>
  <si>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</si>
  <si>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</si>
  <si>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</si>
  <si>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</si>
  <si>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</si>
  <si>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</si>
  <si>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</si>
  <si>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</si>
  <si>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</si>
  <si>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</si>
  <si>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</si>
  <si>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</si>
  <si>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</si>
  <si>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</si>
  <si>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</si>
  <si>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</si>
  <si>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</si>
  <si>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</si>
  <si>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</si>
  <si>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</si>
  <si>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</si>
  <si>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</si>
  <si>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</si>
  <si>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</si>
  <si>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</si>
  <si>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</si>
  <si>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</si>
  <si>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</si>
  <si>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</si>
  <si>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</si>
  <si>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</si>
  <si>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</si>
  <si>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</si>
  <si>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</si>
  <si>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</si>
  <si>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</si>
  <si>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</si>
  <si>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</si>
  <si>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</si>
  <si>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</si>
  <si>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</si>
  <si>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</si>
  <si>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</si>
  <si>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</si>
  <si>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</si>
  <si>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</si>
  <si>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</si>
  <si>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</si>
  <si>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</si>
  <si>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</si>
  <si>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</si>
  <si>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</si>
  <si>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</si>
  <si>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</si>
  <si>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</si>
  <si>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</si>
  <si>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</si>
  <si>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</si>
  <si>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</si>
  <si>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</si>
  <si>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</si>
  <si>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</si>
  <si>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</si>
  <si>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</si>
  <si>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</si>
  <si>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</si>
  <si>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</si>
  <si>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</si>
  <si>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</si>
  <si>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</si>
  <si>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</si>
  <si>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</si>
  <si>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</si>
  <si>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</si>
  <si>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</si>
  <si>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</si>
  <si>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</si>
  <si>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</si>
  <si>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</si>
  <si>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</si>
  <si>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</si>
  <si>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</si>
  <si>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</si>
  <si>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</si>
  <si>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</si>
  <si>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</si>
  <si>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</si>
  <si>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</si>
  <si>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</si>
  <si>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</si>
  <si>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</si>
  <si>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</si>
  <si>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</si>
  <si>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</si>
  <si>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</si>
  <si>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</si>
  <si>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</si>
  <si>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</si>
  <si>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</si>
  <si>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</si>
  <si>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</si>
  <si>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</si>
  <si>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</si>
  <si>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</si>
  <si>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</si>
  <si>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</si>
  <si>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</si>
  <si>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</si>
  <si>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</si>
  <si>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</si>
  <si>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</si>
  <si>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</si>
  <si>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</si>
  <si>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</si>
  <si>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</si>
  <si>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</si>
  <si>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</si>
  <si>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</si>
  <si>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</si>
  <si>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</si>
  <si>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</si>
  <si>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</si>
  <si>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</si>
  <si>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</si>
  <si>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</si>
  <si>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</si>
  <si>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</si>
  <si>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</si>
  <si>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</si>
  <si>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</si>
  <si>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</si>
  <si>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</si>
  <si>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</si>
  <si>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</si>
  <si>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</si>
  <si>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</si>
  <si>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</si>
  <si>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</si>
  <si>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</si>
  <si>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</si>
  <si>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</si>
  <si>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</si>
  <si>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</si>
  <si>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</si>
  <si>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</si>
  <si>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</si>
  <si>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</si>
  <si>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</si>
  <si>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</si>
  <si>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</si>
  <si>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</si>
  <si>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</si>
  <si>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</si>
  <si>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</si>
  <si>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</si>
  <si>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</si>
  <si>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</si>
  <si>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</si>
  <si>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</si>
  <si>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</si>
  <si>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</si>
  <si>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</si>
  <si>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</si>
  <si>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</si>
  <si>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</si>
  <si>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</si>
  <si>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</si>
  <si>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</si>
  <si>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</si>
  <si>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</si>
  <si>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</si>
  <si>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</si>
  <si>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</si>
  <si>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</si>
  <si>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</si>
  <si>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</si>
  <si>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</si>
  <si>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</si>
  <si>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</si>
  <si>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</si>
  <si>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</si>
  <si>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</si>
  <si>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</si>
  <si>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</si>
  <si>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</si>
  <si>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</si>
  <si>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</si>
  <si>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</si>
  <si>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</si>
  <si>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</si>
  <si>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</si>
  <si>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</si>
  <si>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</si>
  <si>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</si>
  <si>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</si>
  <si>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</si>
  <si>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</si>
  <si>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</si>
  <si>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</si>
  <si>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</si>
  <si>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</si>
  <si>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</si>
  <si>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</si>
  <si>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</si>
  <si>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</si>
  <si>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</si>
  <si>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</si>
  <si>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</si>
  <si>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</si>
  <si>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</si>
  <si>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</si>
  <si>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</si>
  <si>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</si>
  <si>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</si>
  <si>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</si>
  <si>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</si>
  <si>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</si>
  <si>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</si>
  <si>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</si>
  <si>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</si>
  <si>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</si>
  <si>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</si>
  <si>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</si>
  <si>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</si>
  <si>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</si>
  <si>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</si>
  <si>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</si>
  <si>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</si>
  <si>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</si>
  <si>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</si>
  <si>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</si>
  <si>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</si>
  <si>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</si>
  <si>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</si>
  <si>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</si>
  <si>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</si>
  <si>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</si>
  <si>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</si>
  <si>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</si>
  <si>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</si>
  <si>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</si>
  <si>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</si>
  <si>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</si>
  <si>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</si>
  <si>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</si>
  <si>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</si>
  <si>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</si>
  <si>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</si>
  <si>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</si>
  <si>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</si>
  <si>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</si>
  <si>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</si>
  <si>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</si>
  <si>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</si>
  <si>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</si>
  <si>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</si>
  <si>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</si>
  <si>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</si>
  <si>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</si>
  <si>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</si>
  <si>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</si>
  <si>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</si>
  <si>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</si>
  <si>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</si>
  <si>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</si>
  <si>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</si>
  <si>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</si>
  <si>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</si>
  <si>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</si>
  <si>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</si>
  <si>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</si>
  <si>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</si>
  <si>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</si>
  <si>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</si>
  <si>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</si>
  <si>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</si>
  <si>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</si>
  <si>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</si>
  <si>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</si>
  <si>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</si>
  <si>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</si>
  <si>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</si>
  <si>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</si>
  <si>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</si>
  <si>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</si>
  <si>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</si>
  <si>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</si>
  <si>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</si>
  <si>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</si>
  <si>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</si>
  <si>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</si>
  <si>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</si>
  <si>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</si>
  <si>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</si>
  <si>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</si>
  <si>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</si>
  <si>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</si>
  <si>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</si>
  <si>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</si>
  <si>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</si>
  <si>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</si>
  <si>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</si>
  <si>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</si>
  <si>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</si>
  <si>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</si>
  <si>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</si>
  <si>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</si>
  <si>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</si>
  <si>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</si>
  <si>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</si>
  <si>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</si>
  <si>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</si>
  <si>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</si>
  <si>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</si>
  <si>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</si>
  <si>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</si>
  <si>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</si>
  <si>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</si>
  <si>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</si>
  <si>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</si>
  <si>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</si>
  <si>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</si>
  <si>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</si>
  <si>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</si>
  <si>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</si>
  <si>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</si>
  <si>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</si>
  <si>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</si>
  <si>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</si>
  <si>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</si>
  <si>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</si>
  <si>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</si>
  <si>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</si>
  <si>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</si>
  <si>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</si>
  <si>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</si>
  <si>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</si>
  <si>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</si>
  <si>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</si>
  <si>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</si>
  <si>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</si>
  <si>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</si>
  <si>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</si>
  <si>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</si>
  <si>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</si>
  <si>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</si>
  <si>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</si>
  <si>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</si>
  <si>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</si>
  <si>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</si>
  <si>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</si>
  <si>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</si>
  <si>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</si>
  <si>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</si>
  <si>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</si>
  <si>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</si>
  <si>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</si>
  <si>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</si>
  <si>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</si>
  <si>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</si>
  <si>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</si>
  <si>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</si>
  <si>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</si>
  <si>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</si>
  <si>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</si>
  <si>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</si>
  <si>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</si>
  <si>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</si>
  <si>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</si>
  <si>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</si>
  <si>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</si>
  <si>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</si>
  <si>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</si>
  <si>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</si>
  <si>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</si>
  <si>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</si>
  <si>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</si>
  <si>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</si>
  <si>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</si>
  <si>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</si>
  <si>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</si>
  <si>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</si>
  <si>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</si>
  <si>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</si>
  <si>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</si>
  <si>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</si>
  <si>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</si>
  <si>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</si>
  <si>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</si>
  <si>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</si>
  <si>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</si>
  <si>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</si>
  <si>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</si>
  <si>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</si>
  <si>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</si>
  <si>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</si>
  <si>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</si>
  <si>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</si>
  <si>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</si>
  <si>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</si>
  <si>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</si>
  <si>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</si>
  <si>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</si>
  <si>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</si>
  <si>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</si>
  <si>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</si>
  <si>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</si>
  <si>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</si>
  <si>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</si>
  <si>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</si>
  <si>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</si>
  <si>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</si>
  <si>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</si>
  <si>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</si>
  <si>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</si>
  <si>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</si>
  <si>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</si>
  <si>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</si>
  <si>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</si>
  <si>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</si>
  <si>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</si>
  <si>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</si>
  <si>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</si>
  <si>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</si>
  <si>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</si>
  <si>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</si>
  <si>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</si>
  <si>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</si>
  <si>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</si>
  <si>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</si>
  <si>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</si>
  <si>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</si>
  <si>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</si>
  <si>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</si>
  <si>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</si>
  <si>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</si>
  <si>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</si>
  <si>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</si>
  <si>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</si>
  <si>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</si>
  <si>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</si>
  <si>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</si>
  <si>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</si>
  <si>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</si>
  <si>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</si>
  <si>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</si>
  <si>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</si>
  <si>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</si>
  <si>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</si>
  <si>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</si>
  <si>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</si>
  <si>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</si>
  <si>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</si>
  <si>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</si>
  <si>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</si>
  <si>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</si>
  <si>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</si>
  <si>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</si>
  <si>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</si>
  <si>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</si>
  <si>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</si>
  <si>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</si>
  <si>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</si>
  <si>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</si>
  <si>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</si>
  <si>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</si>
  <si>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</si>
  <si>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</si>
  <si>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</si>
  <si>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</si>
  <si>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</si>
  <si>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</si>
  <si>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</si>
  <si>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</si>
  <si>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</si>
  <si>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</si>
  <si>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</si>
  <si>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</si>
  <si>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</si>
  <si>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</si>
  <si>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</si>
  <si>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</si>
  <si>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</si>
  <si>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</si>
  <si>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</si>
  <si>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</si>
  <si>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</si>
  <si>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</si>
  <si>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</si>
  <si>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</si>
  <si>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</si>
  <si>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</si>
  <si>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</si>
  <si>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</si>
  <si>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</si>
  <si>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</si>
  <si>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</si>
  <si>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</si>
  <si>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</si>
  <si>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</si>
  <si>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</si>
  <si>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</si>
  <si>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</si>
  <si>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</si>
  <si>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</si>
  <si>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</si>
  <si>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</si>
  <si>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</si>
  <si>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</si>
  <si>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</si>
  <si>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</si>
  <si>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</si>
  <si>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</si>
  <si>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</si>
  <si>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</si>
  <si>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</si>
  <si>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</si>
  <si>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</si>
  <si>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</si>
  <si>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</si>
  <si>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</si>
  <si>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</si>
  <si>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</si>
  <si>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</si>
  <si>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</si>
  <si>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</si>
  <si>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</si>
  <si>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</si>
  <si>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</si>
  <si>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</si>
  <si>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</si>
  <si>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</si>
  <si>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</si>
  <si>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</si>
  <si>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</si>
  <si>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</si>
  <si>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</si>
  <si>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</si>
  <si>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</si>
  <si>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</si>
  <si>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</si>
  <si>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</si>
  <si>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</si>
  <si>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</si>
  <si>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</si>
  <si>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</si>
  <si>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</si>
  <si>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</si>
  <si>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</si>
  <si>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</si>
  <si>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</si>
  <si>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</si>
  <si>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</si>
  <si>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</si>
  <si>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</si>
  <si>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</si>
  <si>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</si>
  <si>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</si>
  <si>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</si>
  <si>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</si>
  <si>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</si>
  <si>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</si>
  <si>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</si>
  <si>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</si>
  <si>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</si>
  <si>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</si>
  <si>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</si>
  <si>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</si>
  <si>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</si>
  <si>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</si>
  <si>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</si>
  <si>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</si>
  <si>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</si>
  <si>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</si>
  <si>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</si>
  <si>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</si>
  <si>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</si>
  <si>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</si>
  <si>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</si>
  <si>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</si>
  <si>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</si>
  <si>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</si>
  <si>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</si>
  <si>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</si>
  <si>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</si>
  <si>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</si>
  <si>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</si>
  <si>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</si>
  <si>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</si>
  <si>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</si>
  <si>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</si>
  <si>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</si>
  <si>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</si>
  <si>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</si>
  <si>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</si>
  <si>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</si>
  <si>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</si>
  <si>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</si>
  <si>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</si>
  <si>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</si>
  <si>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</si>
  <si>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</si>
  <si>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</si>
  <si>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</si>
  <si>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</si>
  <si>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</si>
  <si>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</si>
  <si>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</si>
  <si>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</si>
  <si>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</si>
  <si>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</si>
  <si>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</si>
  <si>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</si>
  <si>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</si>
  <si>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</si>
  <si>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</si>
  <si>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</si>
  <si>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</si>
  <si>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</si>
  <si>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</si>
  <si>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</si>
  <si>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</si>
  <si>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</si>
  <si>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</si>
  <si>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</si>
  <si>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</si>
  <si>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</si>
  <si>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</si>
  <si>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</si>
  <si>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</si>
  <si>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</si>
  <si>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</si>
  <si>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</si>
  <si>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</si>
  <si>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</si>
  <si>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</si>
  <si>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</si>
  <si>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</si>
  <si>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</si>
  <si>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</si>
  <si>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</si>
  <si>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</si>
  <si>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</si>
  <si>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</si>
  <si>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</si>
  <si>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</si>
  <si>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</si>
  <si>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</si>
  <si>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</si>
  <si>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</si>
  <si>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</si>
  <si>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</si>
  <si>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</si>
  <si>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</si>
  <si>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</si>
  <si>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</si>
  <si>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</si>
  <si>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</si>
  <si>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</si>
  <si>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</si>
  <si>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</si>
  <si>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</si>
  <si>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</si>
  <si>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</si>
  <si>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</si>
  <si>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</si>
  <si>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</si>
  <si>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</si>
  <si>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</si>
  <si>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</si>
  <si>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</si>
  <si>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</si>
  <si>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</si>
  <si>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</si>
  <si>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</si>
  <si>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</si>
  <si>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</si>
  <si>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</si>
  <si>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</si>
  <si>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</si>
  <si>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</si>
  <si>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</si>
  <si>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</si>
  <si>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</si>
  <si>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</si>
  <si>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</si>
  <si>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</si>
  <si>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</si>
  <si>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</si>
  <si>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</si>
  <si>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</si>
  <si>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</si>
  <si>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</si>
  <si>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</si>
  <si>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</si>
  <si>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</si>
  <si>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</si>
  <si>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</si>
  <si>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</si>
  <si>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</si>
  <si>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</si>
  <si>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</si>
  <si>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</si>
  <si>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</si>
  <si>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</si>
  <si>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</si>
  <si>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</si>
  <si>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</si>
  <si>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</si>
  <si>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</si>
  <si>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</si>
  <si>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</si>
  <si>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</si>
  <si>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</si>
  <si>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</si>
  <si>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</si>
  <si>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</si>
  <si>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</si>
  <si>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</si>
  <si>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</si>
  <si>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</si>
  <si>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</si>
  <si>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</si>
  <si>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</si>
  <si>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</si>
  <si>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</si>
  <si>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</si>
  <si>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</si>
  <si>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</si>
  <si>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</si>
  <si>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</si>
  <si>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</si>
  <si>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</si>
  <si>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</si>
  <si>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</si>
  <si>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</si>
  <si>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</si>
  <si>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</si>
  <si>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</si>
  <si>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</si>
  <si>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</si>
  <si>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</si>
  <si>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</si>
  <si>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</si>
  <si>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</si>
  <si>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</si>
  <si>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</si>
  <si>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</si>
  <si>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</si>
  <si>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</si>
  <si>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</si>
  <si>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</si>
  <si>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</si>
  <si>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</si>
  <si>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</si>
  <si>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</si>
  <si>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</si>
  <si>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</si>
  <si>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</si>
  <si>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</si>
  <si>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</si>
  <si>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</si>
  <si>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</si>
  <si>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</si>
  <si>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</si>
  <si>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</si>
  <si>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</si>
  <si>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</si>
  <si>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</si>
  <si>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</si>
  <si>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</si>
  <si>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</si>
  <si>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</si>
  <si>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</si>
  <si>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</si>
  <si>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</si>
  <si>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</si>
  <si>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</si>
  <si>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</si>
  <si>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</si>
  <si>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</si>
  <si>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</si>
  <si>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</si>
  <si>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</si>
  <si>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</si>
  <si>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</si>
  <si>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</si>
  <si>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</si>
  <si>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</si>
  <si>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</si>
  <si>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</si>
  <si>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</si>
  <si>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</si>
  <si>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</si>
  <si>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</si>
  <si>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</si>
  <si>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</si>
  <si>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</si>
  <si>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</si>
  <si>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</si>
  <si>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</si>
  <si>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</si>
  <si>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</si>
  <si>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</si>
  <si>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</si>
  <si>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</si>
  <si>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</si>
  <si>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</si>
  <si>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</si>
  <si>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</si>
  <si>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</si>
  <si>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</si>
  <si>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</si>
  <si>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</si>
  <si>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</si>
  <si>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</si>
  <si>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</si>
  <si>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</si>
  <si>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</si>
  <si>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</si>
  <si>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</si>
  <si>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</si>
  <si>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</si>
  <si>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</si>
  <si>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</si>
  <si>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</si>
  <si>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</si>
  <si>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</si>
  <si>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</si>
  <si>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</si>
  <si>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</si>
  <si>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</si>
  <si>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</si>
  <si>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</si>
  <si>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</si>
  <si>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</si>
  <si>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</si>
  <si>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</si>
  <si>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</si>
  <si>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</si>
  <si>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</si>
  <si>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</si>
  <si>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</si>
  <si>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</si>
  <si>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</si>
  <si>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</si>
  <si>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</si>
  <si>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</si>
  <si>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</si>
  <si>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</si>
  <si>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</si>
  <si>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</si>
  <si>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</si>
  <si>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</si>
  <si>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</si>
  <si>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</si>
  <si>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</si>
  <si>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</si>
  <si>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</si>
  <si>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</si>
  <si>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</si>
  <si>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</si>
  <si>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</si>
  <si>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</si>
  <si>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</si>
  <si>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</si>
  <si>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</si>
  <si>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</si>
  <si>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</si>
  <si>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</si>
  <si>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</si>
  <si>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</si>
  <si>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</si>
  <si>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</si>
  <si>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</si>
  <si>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</si>
  <si>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</si>
  <si>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</si>
  <si>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</si>
  <si>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</si>
  <si>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</si>
  <si>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</si>
  <si>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</si>
  <si>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</si>
  <si>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</si>
  <si>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</si>
  <si>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</si>
  <si>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</si>
  <si>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</si>
  <si>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</si>
  <si>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</si>
  <si>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</si>
  <si>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</si>
  <si>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</si>
  <si>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</si>
  <si>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</si>
  <si>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</si>
  <si>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</si>
  <si>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</si>
  <si>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</si>
  <si>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</si>
  <si>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</si>
  <si>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</si>
  <si>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</si>
  <si>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</si>
  <si>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</si>
  <si>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</si>
  <si>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</si>
  <si>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</si>
  <si>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</si>
  <si>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</si>
  <si>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</si>
  <si>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</si>
  <si>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</si>
  <si>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</si>
  <si>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</si>
  <si>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</si>
  <si>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</si>
  <si>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</si>
  <si>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</si>
  <si>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</si>
  <si>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</si>
  <si>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</si>
  <si>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</si>
  <si>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</si>
  <si>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</si>
  <si>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</si>
  <si>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</si>
  <si>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</si>
  <si>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</si>
  <si>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</si>
  <si>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</si>
  <si>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</si>
  <si>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</si>
  <si>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</si>
  <si>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</si>
  <si>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</si>
  <si>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</si>
  <si>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</si>
  <si>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</si>
  <si>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</si>
  <si>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</si>
  <si>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</si>
  <si>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</si>
  <si>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</si>
  <si>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</si>
  <si>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</si>
  <si>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</si>
  <si>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</si>
  <si>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</si>
  <si>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</si>
  <si>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</si>
  <si>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</si>
  <si>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</si>
  <si>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</si>
  <si>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</si>
  <si>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</si>
  <si>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</si>
  <si>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</si>
  <si>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</si>
  <si>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</si>
  <si>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</si>
  <si>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</si>
  <si>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</si>
  <si>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</si>
  <si>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</si>
  <si>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</si>
  <si>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</si>
  <si>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</si>
  <si>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</si>
  <si>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</si>
  <si>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</si>
  <si>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</si>
  <si>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</si>
  <si>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</si>
  <si>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</si>
  <si>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</si>
  <si>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</si>
  <si>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</si>
  <si>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</si>
  <si>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</si>
  <si>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</si>
  <si>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</si>
  <si>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</si>
  <si>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</si>
  <si>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</si>
  <si>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</si>
  <si>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</si>
  <si>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</si>
  <si>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</si>
  <si>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</si>
  <si>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</si>
  <si>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</si>
  <si>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</si>
  <si>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</si>
  <si>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</si>
  <si>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</si>
  <si>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</si>
  <si>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</si>
  <si>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</si>
  <si>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</si>
  <si>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</si>
  <si>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</si>
  <si>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</si>
  <si>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</si>
  <si>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</si>
  <si>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</si>
  <si>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</si>
  <si>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</si>
  <si>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</si>
  <si>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</si>
  <si>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</si>
  <si>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</si>
  <si>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</si>
  <si>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</si>
  <si>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</si>
  <si>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</si>
  <si>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</si>
  <si>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</si>
  <si>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</si>
  <si>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</si>
  <si>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</si>
  <si>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</si>
  <si>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</si>
  <si>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</si>
  <si>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</si>
  <si>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</si>
  <si>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</si>
  <si>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</si>
  <si>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</si>
  <si>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</si>
  <si>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</si>
  <si>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</si>
  <si>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</si>
  <si>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</si>
  <si>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</si>
  <si>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</si>
  <si>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</si>
  <si>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</si>
  <si>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</si>
  <si>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</si>
  <si>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</si>
  <si>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</si>
  <si>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</si>
  <si>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</si>
  <si>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</si>
  <si>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</si>
  <si>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</si>
  <si>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</si>
  <si>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</si>
  <si>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</si>
  <si>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</si>
  <si>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</si>
  <si>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</si>
  <si>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</si>
  <si>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</si>
  <si>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</si>
  <si>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</si>
  <si>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</si>
  <si>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</si>
  <si>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</si>
  <si>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</si>
  <si>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</si>
  <si>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</si>
  <si>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</si>
  <si>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</si>
  <si>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</si>
  <si>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</si>
  <si>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</si>
  <si>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</si>
  <si>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</si>
  <si>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</si>
  <si>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</si>
  <si>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</si>
  <si>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</si>
  <si>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</si>
  <si>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</si>
  <si>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</si>
  <si>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</si>
  <si>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</si>
  <si>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</si>
  <si>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</si>
  <si>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</si>
  <si>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</si>
  <si>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</si>
  <si>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</si>
  <si>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</si>
  <si>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</si>
  <si>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</si>
  <si>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</si>
  <si>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</si>
  <si>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</si>
  <si>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</si>
  <si>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</si>
  <si>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</si>
  <si>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</si>
  <si>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</si>
  <si>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</si>
  <si>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</si>
  <si>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</si>
  <si>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</si>
  <si>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</si>
  <si>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</si>
  <si>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</si>
  <si>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</si>
  <si>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</si>
  <si>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</si>
  <si>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</si>
  <si>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</si>
  <si>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</si>
  <si>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</si>
  <si>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</si>
  <si>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</si>
  <si>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</si>
  <si>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</si>
  <si>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</si>
  <si>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</si>
  <si>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</si>
  <si>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</si>
  <si>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</si>
  <si>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</si>
  <si>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</si>
  <si>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</si>
  <si>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</si>
  <si>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</si>
  <si>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</si>
  <si>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</si>
  <si>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</si>
  <si>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</si>
  <si>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</si>
  <si>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</si>
  <si>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</si>
  <si>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</si>
  <si>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</si>
  <si>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</si>
  <si>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</si>
  <si>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</si>
  <si>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</si>
  <si>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</si>
  <si>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</si>
  <si>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</si>
  <si>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</si>
  <si>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</si>
  <si>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</si>
  <si>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</si>
  <si>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</si>
  <si>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</si>
  <si>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</si>
  <si>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</si>
  <si>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</si>
  <si>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</si>
  <si>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</si>
  <si>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</si>
  <si>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</si>
  <si>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</si>
  <si>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</si>
  <si>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</si>
  <si>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</si>
  <si>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</si>
  <si>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</si>
  <si>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</si>
  <si>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</si>
  <si>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</si>
  <si>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</si>
  <si>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</si>
  <si>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</si>
  <si>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</si>
  <si>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</si>
  <si>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</si>
  <si>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</si>
  <si>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</si>
  <si>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</si>
  <si>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</si>
  <si>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</si>
  <si>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</si>
  <si>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</si>
  <si>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</si>
  <si>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</si>
  <si>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</si>
  <si>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</si>
  <si>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</si>
  <si>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</si>
  <si>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</si>
  <si>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</si>
  <si>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</si>
  <si>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</si>
  <si>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</si>
  <si>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</si>
  <si>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</si>
  <si>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</si>
  <si>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</si>
  <si>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</si>
  <si>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</si>
  <si>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</si>
  <si>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</si>
  <si>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</si>
  <si>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</si>
  <si>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</si>
  <si>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</si>
  <si>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</si>
  <si>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</si>
  <si>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</si>
  <si>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</si>
  <si>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</si>
  <si>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</si>
  <si>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</si>
  <si>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</si>
  <si>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</si>
  <si>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</si>
  <si>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</si>
  <si>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</si>
  <si>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</si>
  <si>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</si>
  <si>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</si>
  <si>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</si>
  <si>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</si>
  <si>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</si>
  <si>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</si>
  <si>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</si>
  <si>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</si>
  <si>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</si>
  <si>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</si>
  <si>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</si>
  <si>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</si>
  <si>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</si>
  <si>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</si>
  <si>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</si>
  <si>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</si>
  <si>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</si>
  <si>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</si>
  <si>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</si>
  <si>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</si>
  <si>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</si>
  <si>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</si>
  <si>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</si>
  <si>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</si>
  <si>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</si>
  <si>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</si>
  <si>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</si>
  <si>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</si>
  <si>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</si>
  <si>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</si>
  <si>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</si>
  <si>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</si>
  <si>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</si>
  <si>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</si>
  <si>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</si>
  <si>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</si>
  <si>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</si>
  <si>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</si>
  <si>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</si>
  <si>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</si>
  <si>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</si>
  <si>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</si>
  <si>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</si>
  <si>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</si>
  <si>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</si>
  <si>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</si>
  <si>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</si>
  <si>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</si>
  <si>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</si>
  <si>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</si>
  <si>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</si>
  <si>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</si>
  <si>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</si>
  <si>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</si>
  <si>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</si>
  <si>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</si>
  <si>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</si>
  <si>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</si>
  <si>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</si>
  <si>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</si>
  <si>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</si>
  <si>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</si>
  <si>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</si>
  <si>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</si>
  <si>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</si>
  <si>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</si>
  <si>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</si>
  <si>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</si>
  <si>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</si>
  <si>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</si>
  <si>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</si>
  <si>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</si>
  <si>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</si>
  <si>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</si>
  <si>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</si>
  <si>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</si>
  <si>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</si>
  <si>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</si>
  <si>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</si>
  <si>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</si>
  <si>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</si>
  <si>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</si>
  <si>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</si>
  <si>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</si>
  <si>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</si>
  <si>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</si>
  <si>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</si>
  <si>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</si>
  <si>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</si>
  <si>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</si>
  <si>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</si>
  <si>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</si>
  <si>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</si>
  <si>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</si>
  <si>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</si>
  <si>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</si>
  <si>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</si>
  <si>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</si>
  <si>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</si>
  <si>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</si>
  <si>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</si>
  <si>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</si>
  <si>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</si>
  <si>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</si>
  <si>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</si>
  <si>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</si>
  <si>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</si>
  <si>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</si>
  <si>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</si>
  <si>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</si>
  <si>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</si>
  <si>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</si>
  <si>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</si>
  <si>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</si>
  <si>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</si>
  <si>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</si>
  <si>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</si>
  <si>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</si>
  <si>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</si>
  <si>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</si>
  <si>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</si>
  <si>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</si>
  <si>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</si>
  <si>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</si>
  <si>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</si>
  <si>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</si>
  <si>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</si>
  <si>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</si>
  <si>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</si>
  <si>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</si>
  <si>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</si>
  <si>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</si>
  <si>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</si>
  <si>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</si>
  <si>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</si>
  <si>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</si>
  <si>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</si>
  <si>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</si>
  <si>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</si>
  <si>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</si>
  <si>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</si>
  <si>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</si>
  <si>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</si>
  <si>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</si>
  <si>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</si>
  <si>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</si>
  <si>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</si>
  <si>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</si>
  <si>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</si>
  <si>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</si>
  <si>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</si>
  <si>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</si>
  <si>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</si>
  <si>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</si>
  <si>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</si>
  <si>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</si>
  <si>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</si>
  <si>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</si>
  <si>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</si>
  <si>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</si>
  <si>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</si>
  <si>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</si>
  <si>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</si>
  <si>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</si>
  <si>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</si>
  <si>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</si>
  <si>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</si>
  <si>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</si>
  <si>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</si>
  <si>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</si>
  <si>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</si>
  <si>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</si>
  <si>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</si>
  <si>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</si>
  <si>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</si>
  <si>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</si>
  <si>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</si>
  <si>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</si>
  <si>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</si>
  <si>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</si>
  <si>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</si>
  <si>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</si>
  <si>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</si>
  <si>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</si>
  <si>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</si>
  <si>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</si>
  <si>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</si>
  <si>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</si>
  <si>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</si>
  <si>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</si>
  <si>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</si>
  <si>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</si>
  <si>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</si>
  <si>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</si>
  <si>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</si>
  <si>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</si>
  <si>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</si>
  <si>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</si>
  <si>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</si>
  <si>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</si>
  <si>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</si>
  <si>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</si>
  <si>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</si>
  <si>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</si>
  <si>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</si>
  <si>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</si>
  <si>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</si>
  <si>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</si>
  <si>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</si>
  <si>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</si>
  <si>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</si>
  <si>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</si>
  <si>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</si>
  <si>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</si>
  <si>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</si>
  <si>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</si>
  <si>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</si>
  <si>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</si>
  <si>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</si>
  <si>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</si>
  <si>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</si>
  <si>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</si>
  <si>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</si>
  <si>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</si>
  <si>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</si>
  <si>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</si>
  <si>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</si>
  <si>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</si>
  <si>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</si>
  <si>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</si>
  <si>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</si>
  <si>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</si>
  <si>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</si>
  <si>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</si>
  <si>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</si>
  <si>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</si>
  <si>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</si>
  <si>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</si>
  <si>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</si>
  <si>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</si>
  <si>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</si>
  <si>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</si>
  <si>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</si>
  <si>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</si>
  <si>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</si>
  <si>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</si>
  <si>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</si>
  <si>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</si>
  <si>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</si>
  <si>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</si>
  <si>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</si>
  <si>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</si>
  <si>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</si>
  <si>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</si>
  <si>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</si>
  <si>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</si>
  <si>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</si>
  <si>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</si>
  <si>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</si>
  <si>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</si>
  <si>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</si>
  <si>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</si>
  <si>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</si>
  <si>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</si>
  <si>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</si>
  <si>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</si>
  <si>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</si>
  <si>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</si>
  <si>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</si>
  <si>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</si>
  <si>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</si>
  <si>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</si>
  <si>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</si>
  <si>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</si>
  <si>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</si>
  <si>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</si>
  <si>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</si>
  <si>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</si>
  <si>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</si>
  <si>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</si>
  <si>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</si>
  <si>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</si>
  <si>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</si>
  <si>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</si>
  <si>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</si>
  <si>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</si>
  <si>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</si>
  <si>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</si>
  <si>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</si>
  <si>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</si>
  <si>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</si>
  <si>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</si>
  <si>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</si>
  <si>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</si>
  <si>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</si>
  <si>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</si>
  <si>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</si>
  <si>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</si>
  <si>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</si>
  <si>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</si>
  <si>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</si>
  <si>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</si>
  <si>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</si>
  <si>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</si>
  <si>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</si>
  <si>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</si>
  <si>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</si>
  <si>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</si>
  <si>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</si>
  <si>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</si>
  <si>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</si>
  <si>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</si>
  <si>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</si>
  <si>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</si>
  <si>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</si>
  <si>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</si>
  <si>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</si>
  <si>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</si>
  <si>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</si>
  <si>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</si>
  <si>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</si>
  <si>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</si>
  <si>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</si>
  <si>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</si>
  <si>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</si>
  <si>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</si>
  <si>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</si>
  <si>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</si>
  <si>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</si>
  <si>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</si>
  <si>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</si>
  <si>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</si>
  <si>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</si>
  <si>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</si>
  <si>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</si>
  <si>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</si>
  <si>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</si>
  <si>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</si>
  <si>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</si>
  <si>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</si>
  <si>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</si>
  <si>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</si>
  <si>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</si>
  <si>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</si>
  <si>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</si>
  <si>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</si>
  <si>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</si>
  <si>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</si>
  <si>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</si>
  <si>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</si>
  <si>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</si>
  <si>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</si>
  <si>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</si>
  <si>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</si>
  <si>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</si>
  <si>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</si>
  <si>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</si>
  <si>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</si>
  <si>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</si>
  <si>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</si>
  <si>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</si>
  <si>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</si>
  <si>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</si>
  <si>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</si>
  <si>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</si>
  <si>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</si>
  <si>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</si>
  <si>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</si>
  <si>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</si>
  <si>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</si>
  <si>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</si>
  <si>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</si>
  <si>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</si>
  <si>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</si>
  <si>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</si>
  <si>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</si>
  <si>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</si>
  <si>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</si>
  <si>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</si>
  <si>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</si>
  <si>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</si>
  <si>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</si>
  <si>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</si>
  <si>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</si>
  <si>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</si>
  <si>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</si>
  <si>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</si>
  <si>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</si>
  <si>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</si>
  <si>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</si>
  <si>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</si>
  <si>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</si>
  <si>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</si>
  <si>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</si>
  <si>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</si>
  <si>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</si>
  <si>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</si>
  <si>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</si>
  <si>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</si>
  <si>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</si>
  <si>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</si>
  <si>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</si>
  <si>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</si>
  <si>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</si>
  <si>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</si>
  <si>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</si>
  <si>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</si>
  <si>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</si>
  <si>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</si>
  <si>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</si>
  <si>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</si>
  <si>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</si>
  <si>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</si>
  <si>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</si>
  <si>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</si>
  <si>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</si>
  <si>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</si>
  <si>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</si>
  <si>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</si>
  <si>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</si>
  <si>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</si>
  <si>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</si>
  <si>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</si>
  <si>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</si>
  <si>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</si>
  <si>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</si>
  <si>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</si>
  <si>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</si>
  <si>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</si>
  <si>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</si>
  <si>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</si>
  <si>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</si>
  <si>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</si>
  <si>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</si>
  <si>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</si>
  <si>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</si>
  <si>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</si>
  <si>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</si>
  <si>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</si>
  <si>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</si>
  <si>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</si>
  <si>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</si>
  <si>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</si>
  <si>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</si>
  <si>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</si>
  <si>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</si>
  <si>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</si>
  <si>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</si>
  <si>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</si>
  <si>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</si>
  <si>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</si>
  <si>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</si>
  <si>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</si>
  <si>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</si>
  <si>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</si>
  <si>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</si>
  <si>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</si>
  <si>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</si>
  <si>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</si>
  <si>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</si>
  <si>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</si>
  <si>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</si>
  <si>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</si>
  <si>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</si>
  <si>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</si>
  <si>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</si>
  <si>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</si>
  <si>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</si>
  <si>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</si>
  <si>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</si>
  <si>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</si>
  <si>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</si>
  <si>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</si>
  <si>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</si>
  <si>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</si>
  <si>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</si>
  <si>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</si>
  <si>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</si>
  <si>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</si>
  <si>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</si>
  <si>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</si>
  <si>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</si>
  <si>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</si>
  <si>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</si>
  <si>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</si>
  <si>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</si>
  <si>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</si>
  <si>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</si>
  <si>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</si>
  <si>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</si>
  <si>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</si>
  <si>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</si>
  <si>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</si>
  <si>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</si>
  <si>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</si>
  <si>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</si>
  <si>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</si>
  <si>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</si>
  <si>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</si>
  <si>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</si>
  <si>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</si>
  <si>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</si>
  <si>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</si>
  <si>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</si>
  <si>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</si>
  <si>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</si>
  <si>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</si>
  <si>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</si>
  <si>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</si>
  <si>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</si>
  <si>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</si>
  <si>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</si>
  <si>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</si>
  <si>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</si>
  <si>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</si>
  <si>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</si>
  <si>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</si>
  <si>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</si>
  <si>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</si>
  <si>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</si>
  <si>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</si>
  <si>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</si>
  <si>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</si>
  <si>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</si>
  <si>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</si>
  <si>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</si>
  <si>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</si>
  <si>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</si>
  <si>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</si>
  <si>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</si>
  <si>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</si>
  <si>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</si>
  <si>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</si>
  <si>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</si>
  <si>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</si>
  <si>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</si>
  <si>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</si>
  <si>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</si>
  <si>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</si>
  <si>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</si>
  <si>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</si>
  <si>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</si>
  <si>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</si>
  <si>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</si>
  <si>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</si>
  <si>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</si>
  <si>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</si>
  <si>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</si>
  <si>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</si>
  <si>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</si>
  <si>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</si>
  <si>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</si>
  <si>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</si>
  <si>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</si>
  <si>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</si>
  <si>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</si>
  <si>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</si>
  <si>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</si>
  <si>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</si>
  <si>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</si>
  <si>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</si>
  <si>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</si>
  <si>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</si>
  <si>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</si>
  <si>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</si>
  <si>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</si>
  <si>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</si>
  <si>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</si>
  <si>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</si>
  <si>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</si>
  <si>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</si>
  <si>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</si>
  <si>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</si>
  <si>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</si>
  <si>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</si>
  <si>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</si>
  <si>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</si>
  <si>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</si>
  <si>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</si>
  <si>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</si>
  <si>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</si>
  <si>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</si>
  <si>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</si>
  <si>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</si>
  <si>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</si>
  <si>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</si>
  <si>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</si>
  <si>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</si>
  <si>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</si>
  <si>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</si>
  <si>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</si>
  <si>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</si>
  <si>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</si>
  <si>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</si>
  <si>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</si>
  <si>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</si>
  <si>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</si>
  <si>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</si>
  <si>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</si>
  <si>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</si>
  <si>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</si>
  <si>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</si>
  <si>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</si>
  <si>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</si>
  <si>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</si>
  <si>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</si>
  <si>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</si>
  <si>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</si>
  <si>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</si>
  <si>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</si>
  <si>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</si>
  <si>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</si>
  <si>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</si>
  <si>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</si>
  <si>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</si>
  <si>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</si>
  <si>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</si>
  <si>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</si>
  <si>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</si>
  <si>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</si>
  <si>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</si>
  <si>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</si>
  <si>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</si>
  <si>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</si>
  <si>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</si>
  <si>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</si>
  <si>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</si>
  <si>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</si>
  <si>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</si>
  <si>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</si>
  <si>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</si>
  <si>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</si>
  <si>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</si>
  <si>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</si>
  <si>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</si>
  <si>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</si>
  <si>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</si>
  <si>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</si>
  <si>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</si>
  <si>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</si>
  <si>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</si>
  <si>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</si>
  <si>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</si>
  <si>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</si>
  <si>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</si>
  <si>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</si>
  <si>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</si>
  <si>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</si>
  <si>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</si>
  <si>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</si>
  <si>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</si>
  <si>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</si>
  <si>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</si>
  <si>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</si>
  <si>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</si>
  <si>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</si>
  <si>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</si>
  <si>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</si>
  <si>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</si>
  <si>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</si>
  <si>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</si>
  <si>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</si>
  <si>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</si>
  <si>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</si>
  <si>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</si>
  <si>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</si>
  <si>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</si>
  <si>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</si>
  <si>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</si>
  <si>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</si>
  <si>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</si>
  <si>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</si>
  <si>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</si>
  <si>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</si>
  <si>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</si>
  <si>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</si>
  <si>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</si>
  <si>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</si>
  <si>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</si>
  <si>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</si>
  <si>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</si>
  <si>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</si>
  <si>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</si>
  <si>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</si>
  <si>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</si>
  <si>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</si>
  <si>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</si>
  <si>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</si>
  <si>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</si>
  <si>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</si>
  <si>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</si>
  <si>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</si>
  <si>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</si>
  <si>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</si>
  <si>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</si>
  <si>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</si>
  <si>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</si>
  <si>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</si>
  <si>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</si>
  <si>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</si>
  <si>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</si>
  <si>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</si>
  <si>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</si>
  <si>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</si>
  <si>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</si>
  <si>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</si>
  <si>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</si>
  <si>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</si>
  <si>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</si>
  <si>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</si>
  <si>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</si>
  <si>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</si>
  <si>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</si>
  <si>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</si>
  <si>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</si>
  <si>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</si>
  <si>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</si>
  <si>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</si>
  <si>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</si>
  <si>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</si>
  <si>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</si>
  <si>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</si>
  <si>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</si>
  <si>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</si>
  <si>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</si>
  <si>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</si>
  <si>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</si>
  <si>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</si>
  <si>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</si>
  <si>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</si>
  <si>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</si>
  <si>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</si>
  <si>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</si>
  <si>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</si>
  <si>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</si>
  <si>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</si>
  <si>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</si>
  <si>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</si>
  <si>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</si>
  <si>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</si>
  <si>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</si>
  <si>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</si>
  <si>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</si>
  <si>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</si>
  <si>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</si>
  <si>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</si>
  <si>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</si>
  <si>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</si>
  <si>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</si>
  <si>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</si>
  <si>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</si>
  <si>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</si>
  <si>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</si>
  <si>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</si>
  <si>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</si>
  <si>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</si>
  <si>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</si>
  <si>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</si>
  <si>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</si>
  <si>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</si>
  <si>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</si>
  <si>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</si>
  <si>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</si>
  <si>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</si>
  <si>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</si>
  <si>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</si>
  <si>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</si>
  <si>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</si>
  <si>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</si>
  <si>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</si>
  <si>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</si>
  <si>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</si>
  <si>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</si>
  <si>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</si>
  <si>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</si>
  <si>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</si>
  <si>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</si>
  <si>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</si>
  <si>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</si>
  <si>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</si>
  <si>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</si>
  <si>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</si>
  <si>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</si>
  <si>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</si>
  <si>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</si>
  <si>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</si>
  <si>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</si>
  <si>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</si>
  <si>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</si>
  <si>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</si>
  <si>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</si>
  <si>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</si>
  <si>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</si>
  <si>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</si>
  <si>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</si>
  <si>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</si>
  <si>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</si>
  <si>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</si>
  <si>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</si>
  <si>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</si>
  <si>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</si>
  <si>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</si>
  <si>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</si>
  <si>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</si>
  <si>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</si>
  <si>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</si>
  <si>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</si>
  <si>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</si>
  <si>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</si>
  <si>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</si>
  <si>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</si>
  <si>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</si>
  <si>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</si>
  <si>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</si>
  <si>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</si>
  <si>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</si>
  <si>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</si>
  <si>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</si>
  <si>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</si>
  <si>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</si>
  <si>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</si>
  <si>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</si>
  <si>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</si>
  <si>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</si>
  <si>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</si>
  <si>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</si>
  <si>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</si>
  <si>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</si>
  <si>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</si>
  <si>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</si>
  <si>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</si>
  <si>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</si>
  <si>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</si>
  <si>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</si>
  <si>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</si>
  <si>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</si>
  <si>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</si>
  <si>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</si>
  <si>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</si>
  <si>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</si>
  <si>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</si>
  <si>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</si>
  <si>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</si>
  <si>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</si>
  <si>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</si>
  <si>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</si>
  <si>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</si>
  <si>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</si>
  <si>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</si>
  <si>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</si>
  <si>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</si>
  <si>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</si>
  <si>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</si>
  <si>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</si>
  <si>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</si>
  <si>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</si>
  <si>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</si>
  <si>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</si>
  <si>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</si>
  <si>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</si>
  <si>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</si>
  <si>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</si>
  <si>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</si>
  <si>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</si>
  <si>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</si>
  <si>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</si>
  <si>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</si>
  <si>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</si>
  <si>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</si>
  <si>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</si>
  <si>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</si>
  <si>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</si>
  <si>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</si>
  <si>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</si>
  <si>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</si>
  <si>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</si>
  <si>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</si>
  <si>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</si>
  <si>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</si>
  <si>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</si>
  <si>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</si>
  <si>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</si>
  <si>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</si>
  <si>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</si>
  <si>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</si>
  <si>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</si>
  <si>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</si>
  <si>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</si>
  <si>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</si>
  <si>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</si>
  <si>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</si>
  <si>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</si>
  <si>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</si>
  <si>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</si>
  <si>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</si>
  <si>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</si>
  <si>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</si>
  <si>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</si>
  <si>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</si>
  <si>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</si>
  <si>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</si>
  <si>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</si>
  <si>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</si>
  <si>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</si>
  <si>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</si>
  <si>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</si>
  <si>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</si>
  <si>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</si>
  <si>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</si>
  <si>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</si>
  <si>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</si>
  <si>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</si>
  <si>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</si>
  <si>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</si>
  <si>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</si>
  <si>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</si>
  <si>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</si>
  <si>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</si>
  <si>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</si>
  <si>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</si>
  <si>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</si>
  <si>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</si>
  <si>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</si>
  <si>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</si>
  <si>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</si>
  <si>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</si>
  <si>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</si>
  <si>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</si>
  <si>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</si>
  <si>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</si>
  <si>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</si>
  <si>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</si>
  <si>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</si>
  <si>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</si>
  <si>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</si>
  <si>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</si>
  <si>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</si>
  <si>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</si>
  <si>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</si>
  <si>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</si>
  <si>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</si>
  <si>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</si>
  <si>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</si>
  <si>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</si>
  <si>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</si>
  <si>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</si>
  <si>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</si>
  <si>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</si>
  <si>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</si>
  <si>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</si>
  <si>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</si>
  <si>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</si>
  <si>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</si>
  <si>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</si>
  <si>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</si>
  <si>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</si>
  <si>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</si>
  <si>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</si>
  <si>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</si>
  <si>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</si>
  <si>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</si>
  <si>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</si>
  <si>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</si>
  <si>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</si>
  <si>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</si>
  <si>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</si>
  <si>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</si>
  <si>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</si>
  <si>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</si>
  <si>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</si>
  <si>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</si>
  <si>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</si>
  <si>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</si>
  <si>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</si>
  <si>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</si>
  <si>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</si>
  <si>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</si>
  <si>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</si>
  <si>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</si>
  <si>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</si>
  <si>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</si>
  <si>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</si>
  <si>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</si>
  <si>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</si>
  <si>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</si>
  <si>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</si>
  <si>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</si>
  <si>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</si>
  <si>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</si>
  <si>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</si>
  <si>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</si>
  <si>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</si>
  <si>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</si>
  <si>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</si>
  <si>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</si>
  <si>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</si>
  <si>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</si>
  <si>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</si>
  <si>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</si>
  <si>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</si>
  <si>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</si>
  <si>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</si>
  <si>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</si>
  <si>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</si>
  <si>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</si>
  <si>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</si>
  <si>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</si>
  <si>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</si>
  <si>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</si>
  <si>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</si>
  <si>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</si>
  <si>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</si>
  <si>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</si>
  <si>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</si>
  <si>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</si>
  <si>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</si>
  <si>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</si>
  <si>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</si>
  <si>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</si>
  <si>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</si>
  <si>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</si>
  <si>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</si>
  <si>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</si>
  <si>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</si>
  <si>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</si>
  <si>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</si>
  <si>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</si>
  <si>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</si>
  <si>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</si>
  <si>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</si>
  <si>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</si>
  <si>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</si>
  <si>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</si>
  <si>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</si>
  <si>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</si>
  <si>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</si>
  <si>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</si>
  <si>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</si>
  <si>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</si>
  <si>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</si>
  <si>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</si>
  <si>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</si>
  <si>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</si>
  <si>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</si>
  <si>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</si>
  <si>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</si>
  <si>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</si>
  <si>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</si>
  <si>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</si>
  <si>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</si>
  <si>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</si>
  <si>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</si>
  <si>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</si>
  <si>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</si>
  <si>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</si>
  <si>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</si>
  <si>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</si>
  <si>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</si>
  <si>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</si>
  <si>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</si>
  <si>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</si>
  <si>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</si>
  <si>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</si>
  <si>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</si>
  <si>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</si>
  <si>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</si>
  <si>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</si>
  <si>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</si>
  <si>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</si>
  <si>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</si>
  <si>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</si>
  <si>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</si>
  <si>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</si>
  <si>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</si>
  <si>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</si>
  <si>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</si>
  <si>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</si>
  <si>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</si>
  <si>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</si>
  <si>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</si>
  <si>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</si>
  <si>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</si>
  <si>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</si>
  <si>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</si>
  <si>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</si>
  <si>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</si>
  <si>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</si>
  <si>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</si>
  <si>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</si>
  <si>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</si>
  <si>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</si>
  <si>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</si>
  <si>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</si>
  <si>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</si>
  <si>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</si>
  <si>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</si>
  <si>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</si>
  <si>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</si>
  <si>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</si>
  <si>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</si>
  <si>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</si>
  <si>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</si>
  <si>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</si>
  <si>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</si>
  <si>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</si>
  <si>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</si>
  <si>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</si>
  <si>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</si>
  <si>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</si>
  <si>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</si>
  <si>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</si>
  <si>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</si>
  <si>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</si>
  <si>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</si>
  <si>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</si>
  <si>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</si>
  <si>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</si>
  <si>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</si>
  <si>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</si>
  <si>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</si>
  <si>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</si>
  <si>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</si>
  <si>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</si>
  <si>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</si>
  <si>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</si>
  <si>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</si>
  <si>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</si>
  <si>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</si>
  <si>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</si>
  <si>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</si>
  <si>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</si>
  <si>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</si>
  <si>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</si>
  <si>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</si>
  <si>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</si>
  <si>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</si>
  <si>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</si>
  <si>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</si>
  <si>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</si>
  <si>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</si>
  <si>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</si>
  <si>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</si>
  <si>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</si>
  <si>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</si>
  <si>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</si>
  <si>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</si>
  <si>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</si>
  <si>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</si>
  <si>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</si>
  <si>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</si>
  <si>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</si>
  <si>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</si>
  <si>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</si>
  <si>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</si>
  <si>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</si>
  <si>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</si>
  <si>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</si>
  <si>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</si>
  <si>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</si>
  <si>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</si>
  <si>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</si>
  <si>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</si>
  <si>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</si>
  <si>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</si>
  <si>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</si>
  <si>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</si>
  <si>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</si>
  <si>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</si>
  <si>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</si>
  <si>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</si>
  <si>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</si>
  <si>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</si>
  <si>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</si>
  <si>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</si>
  <si>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</si>
  <si>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</si>
  <si>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</si>
  <si>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</si>
  <si>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</si>
  <si>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</si>
  <si>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</si>
  <si>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</si>
  <si>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</si>
  <si>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</si>
  <si>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</si>
  <si>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</si>
  <si>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</si>
  <si>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</si>
  <si>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</si>
  <si>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</si>
  <si>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</si>
  <si>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</si>
  <si>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</si>
  <si>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</si>
  <si>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</si>
  <si>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</si>
  <si>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</si>
  <si>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</si>
  <si>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</si>
  <si>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</si>
  <si>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</si>
  <si>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</si>
  <si>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</si>
  <si>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</si>
  <si>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</si>
  <si>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</si>
  <si>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</si>
  <si>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</si>
  <si>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</si>
  <si>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</si>
  <si>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</si>
  <si>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</si>
  <si>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</si>
  <si>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</si>
  <si>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</si>
  <si>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</si>
  <si>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</si>
  <si>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</si>
  <si>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</si>
  <si>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</si>
  <si>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</si>
  <si>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</si>
  <si>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</si>
  <si>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</si>
  <si>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</si>
  <si>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</si>
  <si>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</si>
  <si>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</si>
  <si>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</si>
  <si>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</si>
  <si>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</si>
  <si>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</si>
  <si>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</si>
  <si>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</si>
  <si>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</si>
  <si>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</si>
  <si>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</si>
  <si>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</si>
  <si>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</si>
  <si>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</si>
  <si>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</si>
  <si>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</si>
  <si>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</si>
  <si>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</si>
  <si>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</si>
  <si>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</si>
  <si>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</si>
  <si>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</si>
  <si>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</si>
  <si>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</si>
  <si>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</si>
  <si>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</si>
  <si>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</si>
  <si>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</si>
  <si>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</si>
  <si>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</si>
  <si>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</si>
  <si>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</si>
  <si>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</si>
  <si>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</si>
  <si>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</si>
  <si>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</si>
  <si>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</si>
  <si>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</si>
  <si>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</si>
  <si>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</si>
  <si>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</si>
  <si>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</si>
  <si>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</si>
  <si>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</si>
  <si>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</si>
  <si>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</si>
  <si>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</si>
  <si>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</si>
  <si>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</si>
  <si>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</si>
  <si>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</si>
  <si>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</si>
  <si>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</si>
  <si>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</si>
  <si>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</si>
  <si>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</si>
  <si>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</si>
  <si>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</si>
  <si>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</si>
  <si>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</si>
  <si>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</si>
  <si>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</si>
  <si>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</si>
  <si>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</si>
  <si>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</si>
  <si>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</si>
  <si>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</si>
  <si>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</si>
  <si>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</si>
  <si>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</si>
  <si>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</si>
  <si>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</si>
  <si>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</si>
  <si>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</si>
  <si>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</si>
  <si>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</si>
  <si>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</si>
  <si>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</si>
  <si>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</si>
  <si>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</si>
  <si>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</si>
  <si>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</si>
  <si>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</si>
  <si>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</si>
  <si>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</si>
  <si>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</si>
  <si>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</si>
  <si>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</si>
  <si>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</si>
  <si>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</si>
  <si>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</si>
  <si>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</si>
  <si>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</si>
  <si>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</si>
  <si>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</si>
  <si>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</si>
  <si>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</si>
  <si>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</si>
  <si>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</si>
  <si>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</si>
  <si>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</si>
  <si>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</si>
  <si>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</si>
  <si>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</si>
  <si>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</si>
  <si>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</si>
  <si>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</si>
  <si>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</si>
  <si>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</si>
  <si>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</si>
  <si>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</si>
  <si>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</si>
  <si>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</si>
  <si>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</si>
  <si>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</si>
  <si>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</si>
  <si>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</si>
  <si>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</si>
  <si>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</si>
  <si>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</si>
  <si>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</si>
  <si>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</si>
  <si>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</si>
  <si>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</si>
  <si>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</si>
  <si>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</si>
  <si>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</si>
  <si>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</si>
  <si>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</si>
  <si>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</si>
  <si>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</si>
  <si>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</si>
  <si>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</si>
  <si>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</si>
  <si>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</si>
  <si>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</si>
  <si>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</si>
  <si>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</si>
  <si>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</si>
  <si>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</si>
  <si>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</si>
  <si>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</si>
  <si>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</si>
  <si>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</si>
  <si>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</si>
  <si>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</si>
  <si>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</si>
  <si>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</si>
  <si>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</si>
  <si>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</si>
  <si>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</si>
  <si>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</si>
  <si>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</si>
  <si>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</si>
  <si>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</si>
  <si>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</si>
  <si>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</si>
  <si>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</si>
  <si>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</si>
  <si>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</si>
  <si>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</si>
  <si>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</si>
  <si>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</si>
  <si>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</si>
  <si>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</si>
  <si>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</si>
  <si>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</si>
  <si>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</si>
  <si>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</si>
  <si>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</si>
  <si>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</si>
  <si>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</si>
  <si>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</si>
  <si>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</si>
  <si>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</si>
  <si>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</si>
  <si>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</si>
  <si>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</si>
  <si>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</si>
  <si>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</si>
  <si>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</si>
  <si>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</si>
  <si>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</si>
  <si>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</si>
  <si>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</si>
  <si>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</si>
  <si>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</si>
  <si>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</si>
  <si>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</si>
  <si>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</si>
  <si>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</si>
  <si>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</si>
  <si>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</si>
  <si>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</si>
  <si>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</si>
  <si>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</si>
  <si>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</si>
  <si>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</si>
  <si>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</si>
  <si>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</si>
  <si>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</si>
  <si>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</si>
  <si>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</si>
  <si>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</si>
  <si>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</si>
  <si>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</si>
  <si>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</si>
  <si>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</si>
  <si>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</si>
  <si>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</si>
  <si>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</si>
  <si>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</si>
  <si>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</si>
  <si>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</si>
  <si>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</si>
  <si>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</si>
  <si>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</si>
  <si>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</si>
  <si>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</si>
  <si>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</si>
  <si>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</si>
  <si>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</si>
  <si>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</si>
  <si>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</si>
  <si>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</si>
  <si>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</si>
  <si>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</si>
  <si>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</si>
  <si>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</si>
  <si>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</si>
  <si>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</si>
  <si>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</si>
  <si>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</si>
  <si>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</si>
  <si>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</si>
  <si>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</si>
  <si>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</si>
  <si>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</si>
  <si>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</si>
  <si>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</si>
  <si>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</si>
  <si>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</si>
  <si>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</si>
  <si>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</si>
  <si>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</si>
  <si>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</si>
  <si>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</si>
  <si>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</si>
  <si>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</si>
  <si>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</si>
  <si>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</si>
  <si>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</si>
  <si>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</si>
  <si>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</si>
  <si>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</si>
  <si>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</si>
  <si>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</si>
  <si>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</si>
  <si>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</si>
  <si>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</si>
  <si>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</si>
  <si>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</si>
  <si>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</si>
  <si>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</si>
  <si>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</si>
  <si>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</si>
  <si>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</si>
  <si>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</si>
  <si>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</si>
  <si>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</si>
  <si>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</si>
  <si>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</si>
  <si>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</si>
  <si>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</si>
  <si>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</si>
  <si>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</si>
  <si>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</si>
  <si>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</si>
  <si>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</si>
  <si>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</si>
  <si>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</si>
  <si>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</si>
  <si>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</si>
  <si>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</si>
  <si>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</si>
  <si>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</si>
  <si>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</si>
  <si>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</si>
  <si>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</si>
  <si>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</si>
  <si>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</si>
  <si>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</si>
  <si>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</si>
  <si>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</si>
  <si>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</si>
  <si>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</si>
  <si>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</si>
  <si>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</si>
  <si>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</si>
  <si>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</si>
  <si>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</si>
  <si>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</si>
  <si>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</si>
  <si>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</si>
  <si>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</si>
  <si>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</si>
  <si>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</si>
  <si>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</si>
  <si>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</si>
  <si>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</si>
  <si>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</si>
  <si>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</si>
  <si>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</si>
  <si>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</si>
  <si>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</si>
  <si>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</si>
  <si>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</si>
  <si>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</si>
  <si>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</si>
  <si>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</si>
  <si>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</si>
  <si>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</si>
  <si>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</si>
  <si>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</si>
  <si>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</si>
  <si>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</si>
  <si>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</si>
  <si>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</si>
  <si>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</si>
  <si>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</si>
  <si>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</si>
  <si>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</si>
  <si>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</si>
  <si>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</si>
  <si>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</si>
  <si>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</si>
  <si>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</si>
  <si>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</si>
  <si>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</si>
  <si>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</si>
  <si>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</si>
  <si>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</si>
  <si>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</si>
  <si>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</si>
  <si>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</si>
  <si>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</si>
  <si>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</si>
  <si>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</si>
  <si>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</si>
  <si>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</si>
  <si>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</si>
  <si>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</si>
  <si>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</si>
  <si>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</si>
  <si>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</si>
  <si>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</si>
  <si>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</si>
  <si>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</si>
  <si>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</si>
  <si>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</si>
  <si>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</si>
  <si>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</si>
  <si>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</si>
  <si>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</si>
  <si>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</si>
  <si>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</si>
  <si>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</si>
  <si>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</si>
  <si>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</si>
  <si>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</si>
  <si>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</si>
  <si>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</si>
  <si>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</si>
  <si>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</si>
  <si>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</si>
  <si>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</si>
  <si>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</si>
  <si>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</si>
  <si>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</si>
  <si>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</si>
  <si>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</si>
  <si>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</si>
  <si>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</si>
  <si>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</si>
  <si>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</si>
  <si>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</si>
  <si>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</si>
  <si>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</si>
  <si>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</si>
  <si>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</si>
  <si>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</si>
  <si>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</si>
  <si>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</si>
  <si>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</si>
  <si>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</si>
  <si>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</si>
  <si>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</si>
  <si>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</si>
  <si>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</si>
  <si>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</si>
  <si>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</si>
  <si>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</si>
  <si>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</si>
  <si>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</si>
  <si>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</si>
  <si>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</si>
  <si>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</si>
  <si>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</si>
  <si>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</si>
  <si>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</si>
  <si>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</si>
  <si>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</si>
  <si>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</si>
  <si>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</si>
  <si>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</si>
  <si>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</si>
  <si>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</si>
  <si>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</si>
  <si>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</si>
  <si>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</si>
  <si>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</si>
  <si>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</si>
  <si>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</si>
  <si>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</si>
  <si>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</si>
  <si>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</si>
  <si>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</si>
  <si>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</si>
  <si>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</si>
  <si>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</si>
  <si>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</si>
  <si>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</si>
  <si>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</si>
  <si>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</si>
  <si>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</si>
  <si>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</si>
  <si>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</si>
  <si>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</si>
  <si>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</si>
  <si>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</si>
  <si>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</si>
  <si>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</si>
  <si>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</si>
  <si>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</si>
  <si>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</si>
  <si>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</si>
  <si>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</si>
  <si>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</si>
  <si>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</si>
  <si>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</si>
  <si>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</si>
  <si>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</si>
  <si>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</si>
  <si>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</si>
  <si>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</si>
  <si>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</si>
  <si>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</si>
  <si>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</si>
  <si>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</si>
  <si>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</si>
  <si>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</si>
  <si>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</si>
  <si>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</si>
  <si>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</si>
  <si>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</si>
  <si>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</si>
  <si>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</si>
  <si>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</si>
  <si>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</si>
  <si>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</si>
  <si>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</si>
  <si>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</si>
  <si>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</si>
  <si>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</si>
  <si>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</si>
  <si>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</si>
  <si>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</si>
  <si>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</si>
  <si>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</si>
  <si>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</si>
  <si>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</si>
  <si>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</si>
  <si>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</si>
  <si>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</si>
  <si>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</si>
  <si>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</si>
  <si>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</si>
  <si>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</si>
  <si>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</si>
  <si>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</si>
  <si>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</si>
  <si>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</si>
  <si>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</si>
  <si>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</si>
  <si>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</si>
  <si>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</si>
  <si>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</si>
  <si>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</si>
  <si>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</si>
  <si>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</si>
  <si>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</si>
  <si>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</si>
  <si>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</si>
  <si>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</si>
  <si>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</si>
  <si>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</si>
  <si>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</si>
  <si>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</si>
  <si>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</si>
  <si>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</si>
  <si>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</si>
  <si>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</si>
  <si>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</si>
  <si>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</si>
  <si>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</si>
  <si>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</si>
  <si>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</si>
  <si>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</si>
  <si>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</si>
  <si>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</si>
  <si>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</si>
  <si>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</si>
  <si>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</si>
  <si>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</si>
  <si>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</si>
  <si>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</si>
  <si>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</si>
  <si>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</si>
  <si>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</si>
  <si>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</si>
  <si>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</si>
  <si>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</si>
  <si>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</si>
  <si>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</si>
  <si>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</si>
  <si>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</si>
  <si>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</si>
  <si>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</si>
  <si>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</si>
  <si>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</si>
  <si>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</si>
  <si>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</si>
  <si>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</si>
  <si>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</si>
  <si>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</si>
  <si>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</si>
  <si>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</si>
  <si>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</si>
  <si>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</si>
  <si>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</si>
  <si>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</si>
  <si>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</si>
  <si>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</si>
  <si>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</si>
  <si>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</si>
  <si>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</si>
  <si>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</si>
  <si>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</si>
  <si>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</si>
  <si>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</si>
  <si>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</si>
  <si>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</si>
  <si>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</si>
  <si>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</si>
  <si>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</si>
  <si>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</si>
  <si>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</si>
  <si>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</si>
  <si>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</si>
  <si>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</si>
  <si>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</si>
  <si>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</si>
  <si>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</si>
  <si>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</si>
  <si>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</si>
  <si>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</si>
  <si>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</si>
  <si>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</si>
  <si>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</si>
  <si>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</si>
  <si>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</si>
  <si>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</si>
  <si>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</si>
  <si>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</si>
  <si>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</si>
  <si>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</si>
  <si>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</si>
  <si>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</si>
  <si>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</si>
  <si>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</si>
  <si>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</si>
  <si>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</si>
  <si>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</si>
  <si>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</si>
  <si>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</si>
  <si>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</si>
  <si>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</si>
  <si>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</si>
  <si>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</si>
  <si>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</si>
  <si>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</si>
  <si>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</si>
  <si>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</si>
  <si>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</si>
  <si>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</si>
  <si>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</si>
  <si>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</si>
  <si>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</si>
  <si>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</si>
  <si>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</si>
  <si>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</si>
  <si>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</si>
  <si>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</si>
  <si>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</si>
  <si>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</si>
  <si>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</si>
  <si>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</si>
  <si>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</si>
  <si>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</si>
  <si>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</si>
  <si>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</si>
  <si>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</si>
  <si>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</si>
  <si>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</si>
  <si>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</si>
  <si>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</si>
  <si>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</si>
  <si>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</si>
  <si>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</si>
  <si>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</si>
  <si>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</si>
  <si>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</si>
  <si>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</si>
  <si>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</si>
  <si>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</si>
  <si>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</si>
  <si>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</si>
  <si>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</si>
  <si>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</si>
  <si>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</si>
  <si>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</si>
  <si>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</si>
  <si>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</si>
  <si>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</si>
  <si>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</si>
  <si>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</si>
  <si>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</si>
  <si>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</si>
  <si>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</si>
  <si>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</si>
  <si>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</si>
  <si>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</si>
  <si>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</si>
  <si>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</si>
  <si>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</si>
  <si>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</si>
  <si>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</si>
  <si>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</si>
  <si>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</si>
  <si>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</si>
  <si>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</si>
  <si>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</si>
  <si>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</si>
  <si>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</si>
  <si>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</si>
  <si>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</si>
  <si>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</si>
  <si>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</si>
  <si>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</si>
  <si>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</si>
  <si>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</si>
  <si>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</si>
  <si>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</si>
  <si>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</si>
  <si>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</si>
  <si>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</si>
  <si>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</si>
  <si>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</si>
  <si>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</si>
  <si>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</si>
  <si>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</si>
  <si>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</si>
  <si>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</si>
  <si>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</si>
  <si>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</si>
  <si>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</si>
  <si>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</si>
  <si>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</si>
  <si>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</si>
  <si>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</si>
  <si>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</si>
  <si>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</si>
  <si>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</si>
  <si>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</si>
  <si>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</si>
  <si>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</si>
  <si>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</si>
  <si>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</si>
  <si>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</si>
  <si>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</si>
  <si>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</si>
  <si>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</si>
  <si>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</si>
  <si>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</si>
  <si>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</si>
  <si>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</si>
  <si>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</si>
  <si>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</si>
  <si>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</si>
  <si>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</si>
  <si>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</si>
  <si>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</si>
  <si>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</si>
  <si>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</si>
  <si>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</si>
  <si>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</si>
  <si>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</si>
  <si>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</si>
  <si>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</si>
  <si>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</si>
  <si>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</si>
  <si>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</si>
  <si>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</si>
  <si>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</si>
  <si>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</si>
  <si>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</si>
  <si>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</si>
  <si>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</si>
  <si>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</si>
  <si>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</si>
  <si>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</si>
  <si>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</si>
  <si>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</si>
  <si>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</si>
  <si>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</si>
  <si>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</si>
  <si>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</si>
  <si>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</si>
  <si>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</si>
  <si>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</si>
  <si>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</si>
  <si>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</si>
  <si>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</si>
  <si>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</si>
  <si>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</si>
  <si>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</si>
  <si>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</si>
  <si>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</si>
  <si>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</si>
  <si>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</si>
  <si>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</si>
  <si>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</si>
  <si>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</si>
  <si>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</si>
  <si>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</si>
  <si>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</si>
  <si>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</si>
  <si>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</si>
  <si>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</si>
  <si>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</si>
  <si>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</si>
  <si>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</si>
  <si>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</si>
  <si>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</si>
  <si>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</si>
  <si>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</si>
  <si>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</si>
  <si>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</si>
  <si>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</si>
  <si>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</si>
  <si>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</si>
  <si>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</si>
  <si>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</si>
  <si>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</si>
  <si>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</si>
  <si>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</si>
  <si>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</si>
  <si>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</si>
  <si>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</si>
  <si>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</si>
  <si>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</si>
  <si>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</si>
  <si>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</si>
  <si>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</si>
  <si>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</si>
  <si>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</si>
  <si>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</si>
  <si>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</si>
  <si>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</si>
  <si>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</si>
  <si>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</si>
  <si>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</si>
  <si>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</si>
  <si>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</si>
  <si>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</si>
  <si>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</si>
  <si>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</si>
  <si>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</si>
  <si>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</si>
  <si>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</si>
  <si>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</si>
  <si>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</si>
  <si>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</si>
  <si>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</si>
  <si>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</si>
  <si>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</si>
  <si>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</si>
  <si>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</si>
  <si>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</si>
  <si>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</si>
  <si>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</si>
  <si>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</si>
  <si>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</si>
  <si>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</si>
  <si>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</si>
  <si>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</si>
  <si>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</si>
  <si>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</si>
  <si>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</si>
  <si>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</si>
  <si>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</si>
  <si>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</si>
  <si>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</si>
  <si>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</si>
  <si>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</si>
  <si>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</si>
  <si>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</si>
  <si>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</si>
  <si>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</si>
  <si>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</si>
  <si>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</si>
  <si>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</si>
  <si>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</si>
  <si>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</si>
  <si>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</si>
  <si>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</si>
  <si>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</si>
  <si>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</si>
  <si>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</si>
  <si>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</si>
  <si>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</si>
  <si>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</si>
  <si>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</si>
  <si>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</si>
  <si>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</si>
  <si>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</si>
  <si>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</si>
  <si>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</si>
  <si>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</si>
  <si>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</si>
  <si>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</si>
  <si>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</si>
  <si>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</si>
  <si>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</si>
  <si>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</si>
  <si>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</si>
  <si>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</si>
  <si>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</si>
  <si>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</si>
  <si>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</si>
  <si>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</si>
  <si>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</si>
  <si>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</si>
  <si>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</si>
  <si>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</si>
  <si>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</si>
  <si>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</si>
  <si>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</si>
  <si>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</si>
  <si>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</si>
  <si>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</si>
  <si>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</si>
  <si>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</si>
  <si>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</si>
  <si>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</si>
  <si>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</si>
  <si>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</si>
  <si>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</si>
  <si>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</si>
  <si>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</si>
  <si>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</si>
  <si>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</si>
  <si>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</si>
  <si>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</si>
  <si>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</si>
  <si>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</si>
  <si>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</si>
  <si>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</si>
  <si>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</si>
  <si>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</si>
  <si>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</si>
  <si>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</si>
  <si>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</si>
  <si>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</si>
  <si>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</si>
  <si>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</si>
  <si>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</si>
  <si>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</si>
  <si>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</si>
  <si>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</si>
  <si>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</si>
  <si>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</si>
  <si>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</si>
  <si>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</si>
  <si>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</si>
  <si>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</si>
  <si>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</si>
  <si>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</si>
  <si>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</si>
  <si>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</si>
  <si>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</si>
  <si>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</si>
  <si>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</si>
  <si>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</si>
  <si>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</si>
  <si>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</si>
  <si>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</si>
  <si>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</si>
  <si>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</si>
  <si>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</si>
  <si>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</si>
  <si>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</si>
  <si>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</si>
  <si>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</si>
  <si>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</si>
  <si>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</si>
  <si>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</si>
  <si>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</si>
  <si>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</si>
  <si>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</si>
  <si>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</si>
  <si>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</si>
  <si>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</si>
  <si>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</si>
  <si>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</si>
  <si>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</si>
  <si>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</si>
  <si>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</si>
  <si>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</si>
  <si>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</si>
  <si>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</si>
  <si>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</si>
  <si>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</si>
  <si>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</si>
  <si>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</si>
  <si>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</si>
  <si>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</si>
  <si>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</si>
  <si>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</si>
  <si>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</si>
  <si>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</si>
  <si>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</si>
  <si>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</si>
  <si>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</si>
  <si>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</si>
  <si>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</si>
  <si>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</si>
  <si>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</si>
  <si>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</si>
  <si>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</si>
  <si>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</si>
  <si>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</si>
  <si>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</si>
  <si>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</si>
  <si>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</si>
  <si>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</si>
  <si>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</si>
  <si>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</si>
  <si>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</si>
  <si>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</si>
  <si>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</si>
  <si>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</si>
  <si>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</si>
  <si>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</si>
  <si>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</si>
  <si>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</si>
  <si>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</si>
  <si>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</si>
  <si>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</si>
  <si>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</si>
  <si>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</si>
  <si>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</si>
  <si>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</si>
  <si>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</si>
  <si>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</si>
  <si>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</si>
  <si>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</si>
  <si>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</si>
  <si>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</si>
  <si>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</si>
  <si>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</si>
  <si>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</si>
  <si>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</si>
  <si>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</si>
  <si>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</si>
  <si>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</si>
  <si>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</si>
  <si>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</si>
  <si>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</si>
  <si>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</si>
  <si>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</si>
  <si>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</si>
  <si>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</si>
  <si>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</si>
  <si>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</si>
  <si>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</si>
  <si>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</si>
  <si>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</si>
  <si>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</si>
  <si>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</si>
  <si>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</si>
  <si>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</si>
  <si>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</si>
  <si>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</si>
  <si>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</si>
  <si>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</si>
  <si>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</si>
  <si>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</si>
  <si>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</si>
  <si>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</si>
  <si>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</si>
  <si>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</si>
  <si>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</si>
  <si>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</si>
  <si>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</si>
  <si>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</si>
  <si>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</si>
  <si>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</si>
  <si>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</si>
  <si>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</si>
  <si>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</si>
  <si>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</si>
  <si>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</si>
  <si>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</si>
  <si>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</si>
  <si>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</si>
  <si>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</si>
  <si>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</si>
  <si>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</si>
  <si>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</si>
  <si>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</si>
  <si>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</si>
  <si>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</si>
  <si>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</si>
  <si>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</si>
  <si>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</si>
  <si>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</si>
  <si>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</si>
  <si>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</si>
  <si>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</si>
  <si>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</si>
  <si>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</si>
  <si>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</si>
  <si>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</si>
  <si>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</si>
  <si>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</si>
  <si>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</si>
  <si>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</si>
  <si>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</si>
  <si>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</si>
  <si>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</si>
  <si>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</si>
  <si>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</si>
  <si>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</si>
  <si>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</si>
  <si>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</si>
  <si>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</si>
  <si>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</si>
  <si>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</si>
  <si>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</si>
  <si>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</si>
  <si>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</si>
  <si>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</si>
  <si>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</si>
  <si>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</si>
  <si>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</si>
  <si>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</si>
  <si>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</si>
  <si>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</si>
  <si>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</si>
  <si>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</si>
  <si>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</si>
  <si>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</si>
  <si>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</si>
  <si>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</si>
  <si>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</si>
  <si>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</si>
  <si>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</si>
  <si>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</si>
  <si>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</si>
  <si>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</si>
  <si>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</si>
  <si>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</si>
  <si>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</si>
  <si>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</si>
  <si>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</si>
  <si>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</si>
  <si>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</si>
  <si>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</si>
  <si>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</si>
  <si>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</si>
  <si>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</si>
  <si>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</si>
  <si>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</si>
  <si>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</si>
  <si>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</si>
  <si>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</si>
  <si>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</si>
  <si>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</si>
  <si>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</si>
  <si>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</si>
  <si>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</si>
  <si>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</si>
  <si>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</si>
  <si>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</si>
  <si>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</si>
  <si>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</si>
  <si>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</si>
  <si>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</si>
  <si>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</si>
  <si>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</si>
  <si>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</si>
  <si>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</si>
  <si>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</si>
  <si>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</si>
  <si>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</si>
  <si>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</si>
  <si>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</si>
  <si>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</si>
  <si>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</si>
  <si>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</si>
  <si>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</si>
  <si>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</si>
  <si>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</si>
  <si>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</si>
  <si>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</si>
  <si>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</si>
  <si>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</si>
  <si>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</si>
  <si>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</si>
  <si>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</si>
  <si>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</si>
  <si>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</si>
  <si>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</si>
  <si>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</si>
  <si>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</si>
  <si>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</si>
  <si>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</si>
  <si>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</si>
  <si>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</si>
  <si>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</si>
  <si>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</si>
  <si>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</si>
  <si>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</si>
  <si>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</si>
  <si>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</si>
  <si>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</si>
  <si>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</si>
  <si>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</si>
  <si>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</si>
  <si>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</si>
  <si>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</si>
  <si>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</si>
  <si>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</si>
  <si>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</si>
  <si>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</si>
  <si>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</si>
  <si>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</si>
  <si>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</si>
  <si>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</si>
  <si>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</si>
  <si>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</si>
  <si>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</si>
  <si>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</si>
  <si>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</si>
  <si>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</si>
  <si>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</si>
  <si>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</si>
  <si>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</si>
  <si>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</si>
  <si>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</si>
  <si>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</si>
  <si>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</si>
  <si>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</si>
  <si>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</si>
  <si>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</si>
  <si>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</si>
  <si>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</si>
  <si>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</si>
  <si>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</si>
  <si>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</si>
  <si>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</si>
  <si>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</si>
  <si>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</si>
  <si>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</si>
  <si>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</si>
  <si>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</si>
  <si>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</si>
  <si>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</si>
  <si>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</si>
  <si>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</si>
  <si>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</si>
  <si>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</si>
  <si>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</si>
  <si>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</si>
  <si>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</si>
  <si>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</si>
  <si>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</si>
  <si>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</si>
  <si>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</si>
  <si>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</si>
  <si>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</si>
  <si>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</si>
  <si>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</si>
  <si>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</si>
  <si>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</si>
  <si>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</si>
  <si>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</si>
  <si>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</si>
  <si>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</si>
  <si>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</si>
  <si>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</si>
  <si>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</si>
  <si>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</si>
  <si>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</si>
  <si>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</si>
  <si>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</si>
  <si>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</si>
  <si>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</si>
  <si>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</si>
  <si>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</si>
  <si>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</si>
  <si>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</si>
  <si>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</si>
  <si>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</si>
  <si>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</si>
  <si>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</si>
  <si>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</si>
  <si>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</si>
  <si>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</si>
  <si>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</si>
  <si>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</si>
  <si>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</si>
  <si>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</si>
  <si>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</si>
  <si>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</si>
  <si>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</si>
  <si>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</si>
  <si>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</si>
  <si>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</si>
  <si>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</si>
  <si>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</si>
  <si>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</si>
  <si>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</si>
  <si>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</si>
  <si>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</si>
  <si>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</si>
  <si>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</si>
  <si>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</si>
  <si>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</si>
  <si>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</si>
  <si>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</si>
  <si>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</si>
  <si>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</si>
  <si>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</si>
  <si>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</si>
  <si>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</si>
  <si>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</si>
  <si>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</si>
  <si>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</si>
  <si>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</si>
  <si>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</si>
  <si>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</si>
  <si>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</si>
  <si>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</si>
  <si>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</si>
  <si>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</si>
  <si>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</si>
  <si>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</si>
  <si>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</si>
  <si>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</si>
  <si>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</si>
  <si>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</si>
  <si>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</si>
  <si>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</si>
  <si>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</si>
  <si>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</si>
  <si>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</si>
  <si>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</si>
  <si>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</si>
  <si>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</si>
  <si>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</si>
  <si>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</si>
  <si>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</si>
  <si>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</si>
  <si>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</si>
  <si>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</si>
  <si>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</si>
  <si>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</si>
  <si>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</si>
  <si>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</si>
  <si>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</si>
  <si>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</si>
  <si>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</si>
  <si>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</si>
  <si>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</si>
  <si>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</si>
  <si>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</si>
  <si>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</si>
  <si>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</si>
  <si>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</si>
  <si>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</si>
  <si>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</si>
  <si>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</si>
  <si>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</si>
  <si>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</si>
  <si>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</si>
  <si>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</si>
  <si>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</si>
  <si>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</si>
  <si>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</si>
  <si>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</si>
  <si>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</si>
  <si>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</si>
  <si>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</si>
  <si>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</si>
  <si>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</si>
  <si>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</si>
  <si>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</si>
  <si>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</si>
  <si>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</si>
  <si>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</si>
  <si>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</si>
  <si>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</si>
  <si>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</si>
  <si>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</si>
  <si>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</si>
  <si>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</si>
  <si>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</si>
  <si>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</si>
  <si>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</si>
  <si>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</si>
  <si>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</si>
  <si>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</si>
  <si>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</si>
  <si>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</si>
  <si>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</si>
  <si>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</si>
  <si>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</si>
  <si>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</si>
  <si>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</si>
  <si>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</si>
  <si>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</si>
  <si>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</si>
  <si>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</si>
  <si>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</si>
  <si>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</si>
  <si>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</si>
  <si>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</si>
  <si>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</si>
  <si>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</si>
  <si>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</si>
  <si>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</si>
  <si>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</si>
  <si>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</si>
  <si>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</si>
  <si>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</si>
  <si>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</si>
  <si>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</si>
  <si>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</si>
  <si>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</si>
  <si>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</si>
  <si>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</si>
  <si>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</si>
  <si>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</si>
  <si>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</si>
  <si>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</si>
  <si>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</si>
  <si>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</si>
  <si>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</si>
  <si>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</si>
  <si>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</si>
  <si>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</si>
  <si>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</si>
  <si>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</si>
  <si>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</si>
  <si>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</si>
  <si>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</si>
  <si>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</si>
  <si>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</si>
  <si>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</si>
  <si>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</si>
  <si>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</si>
  <si>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</si>
  <si>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</si>
  <si>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</si>
  <si>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</si>
  <si>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</si>
  <si>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</si>
  <si>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</si>
  <si>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</si>
  <si>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</si>
  <si>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</si>
  <si>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</si>
  <si>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</si>
  <si>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</si>
  <si>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</si>
  <si>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</si>
  <si>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</si>
  <si>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</si>
  <si>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</si>
  <si>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</si>
  <si>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</si>
  <si>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</si>
  <si>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</si>
  <si>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</si>
  <si>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</si>
  <si>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</si>
  <si>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</si>
  <si>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</si>
  <si>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</si>
  <si>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</si>
  <si>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</si>
  <si>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</si>
  <si>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</si>
  <si>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</si>
  <si>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</si>
  <si>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</si>
  <si>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</si>
  <si>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</si>
  <si>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</si>
  <si>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</si>
  <si>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</si>
  <si>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</si>
  <si>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</si>
  <si>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</si>
  <si>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</si>
  <si>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</si>
  <si>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</si>
  <si>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</si>
  <si>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</si>
  <si>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</si>
  <si>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</si>
  <si>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</si>
  <si>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</si>
  <si>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</si>
  <si>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</si>
  <si>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</si>
  <si>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</si>
  <si>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</si>
  <si>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</si>
  <si>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</si>
  <si>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</si>
  <si>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</si>
  <si>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</si>
  <si>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</si>
  <si>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</si>
  <si>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</si>
  <si>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</si>
  <si>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</si>
  <si>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</si>
  <si>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</si>
  <si>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</si>
  <si>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</si>
  <si>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</si>
  <si>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</si>
  <si>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</si>
  <si>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</si>
  <si>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</si>
  <si>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</si>
  <si>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</si>
  <si>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</si>
  <si>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</si>
  <si>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</si>
  <si>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</si>
  <si>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</si>
  <si>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</si>
  <si>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</si>
  <si>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</si>
  <si>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</si>
  <si>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</si>
  <si>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</si>
  <si>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</si>
  <si>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</si>
  <si>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</si>
  <si>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</si>
  <si>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</si>
  <si>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</si>
  <si>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</si>
  <si>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</si>
  <si>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</si>
  <si>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</si>
  <si>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</si>
  <si>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</si>
  <si>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</si>
  <si>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</si>
  <si>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</si>
  <si>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</si>
  <si>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</si>
  <si>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</si>
  <si>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</si>
  <si>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</si>
  <si>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</si>
  <si>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</si>
  <si>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</si>
  <si>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</si>
  <si>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</si>
  <si>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</si>
  <si>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</si>
  <si>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</si>
  <si>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</si>
  <si>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</si>
  <si>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</si>
  <si>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</si>
  <si>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</si>
  <si>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</si>
  <si>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</si>
  <si>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</si>
  <si>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</si>
  <si>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</si>
  <si>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</si>
  <si>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</si>
  <si>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</si>
  <si>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</si>
  <si>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</si>
  <si>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</si>
  <si>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</si>
  <si>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</si>
  <si>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</si>
  <si>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</si>
  <si>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</si>
  <si>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</si>
  <si>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</si>
  <si>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</si>
  <si>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</si>
  <si>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</si>
  <si>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</si>
  <si>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</si>
  <si>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</si>
  <si>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</si>
  <si>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</si>
  <si>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</si>
  <si>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</si>
  <si>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</si>
  <si>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</si>
  <si>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</si>
  <si>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</si>
  <si>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</si>
  <si>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</si>
  <si>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</si>
  <si>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</si>
  <si>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</si>
  <si>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</si>
  <si>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</si>
  <si>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</si>
  <si>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</si>
  <si>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</si>
  <si>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</si>
  <si>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</si>
  <si>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</si>
  <si>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</si>
  <si>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</si>
  <si>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</si>
  <si>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</si>
  <si>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</si>
  <si>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</si>
  <si>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</si>
  <si>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</si>
  <si>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</si>
  <si>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</si>
  <si>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</si>
  <si>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</si>
  <si>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</si>
  <si>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</si>
  <si>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</si>
  <si>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</si>
  <si>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</si>
  <si>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</si>
  <si>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</si>
  <si>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</si>
  <si>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</si>
  <si>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</si>
  <si>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</si>
  <si>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</si>
  <si>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</si>
  <si>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</si>
  <si>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</si>
  <si>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</si>
  <si>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</si>
  <si>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</si>
  <si>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</si>
  <si>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</si>
  <si>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</si>
  <si>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</si>
  <si>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</si>
  <si>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</si>
  <si>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</si>
  <si>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</si>
  <si>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</si>
  <si>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</si>
  <si>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</si>
  <si>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</si>
  <si>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</si>
  <si>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</si>
  <si>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</si>
  <si>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</si>
  <si>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</si>
  <si>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</si>
  <si>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</si>
  <si>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</si>
  <si>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</si>
  <si>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</si>
  <si>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</si>
  <si>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</si>
  <si>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</si>
  <si>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</si>
  <si>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</si>
  <si>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</si>
  <si>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</si>
  <si>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</si>
  <si>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</si>
  <si>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</si>
  <si>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</si>
  <si>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</si>
  <si>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</si>
  <si>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</si>
  <si>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</si>
  <si>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</si>
  <si>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</si>
  <si>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</si>
  <si>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</si>
  <si>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</si>
  <si>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</si>
  <si>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</si>
  <si>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</si>
  <si>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</si>
  <si>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</si>
  <si>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</si>
  <si>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</si>
  <si>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</si>
  <si>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</si>
  <si>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</si>
  <si>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</si>
  <si>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</si>
  <si>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</si>
  <si>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</si>
  <si>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</si>
  <si>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</si>
  <si>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</si>
  <si>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</si>
  <si>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</si>
  <si>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</si>
  <si>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</si>
  <si>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</si>
  <si>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</si>
  <si>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</si>
  <si>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</si>
  <si>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</si>
  <si>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</si>
  <si>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</si>
  <si>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</si>
  <si>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</si>
  <si>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</si>
  <si>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</si>
  <si>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</si>
  <si>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</si>
  <si>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</si>
  <si>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</si>
  <si>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</si>
  <si>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</si>
  <si>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</si>
  <si>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</si>
  <si>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</si>
  <si>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</si>
  <si>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</si>
  <si>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</si>
  <si>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</si>
  <si>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</si>
  <si>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</si>
  <si>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</si>
  <si>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</si>
  <si>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</si>
  <si>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</si>
  <si>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</si>
  <si>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</si>
  <si>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</si>
  <si>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</si>
  <si>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</si>
  <si>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</si>
  <si>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</si>
  <si>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</si>
  <si>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</si>
  <si>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</si>
  <si>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</si>
  <si>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</si>
  <si>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</si>
  <si>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</si>
  <si>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</si>
  <si>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</si>
  <si>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</si>
  <si>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</si>
  <si>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</si>
  <si>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</si>
  <si>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</si>
  <si>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</si>
  <si>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</si>
  <si>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</si>
  <si>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</si>
  <si>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</si>
  <si>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</si>
  <si>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</si>
  <si>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</si>
  <si>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</si>
  <si>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</si>
  <si>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</si>
  <si>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</si>
  <si>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</si>
  <si>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</si>
  <si>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</si>
  <si>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</si>
  <si>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</si>
  <si>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</si>
  <si>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</si>
  <si>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</si>
  <si>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</si>
  <si>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</si>
  <si>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</si>
  <si>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</si>
  <si>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</si>
  <si>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</si>
  <si>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</si>
  <si>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</si>
  <si>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</si>
  <si>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</si>
  <si>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</si>
  <si>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</si>
  <si>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</si>
  <si>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</si>
  <si>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</si>
  <si>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</si>
  <si>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</si>
  <si>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</si>
  <si>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</si>
  <si>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</si>
  <si>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</si>
  <si>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</si>
  <si>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</si>
  <si>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</si>
  <si>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</si>
  <si>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</si>
  <si>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</si>
  <si>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</si>
  <si>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</si>
  <si>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</si>
  <si>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</si>
  <si>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</si>
  <si>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</si>
  <si>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</si>
  <si>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</si>
  <si>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</si>
  <si>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</si>
  <si>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</si>
  <si>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</si>
  <si>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</si>
  <si>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</si>
  <si>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</si>
  <si>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</si>
  <si>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</si>
  <si>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</si>
  <si>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</si>
  <si>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</si>
  <si>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</si>
  <si>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</si>
  <si>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</si>
  <si>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</si>
  <si>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</si>
  <si>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</si>
  <si>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</si>
  <si>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</si>
  <si>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</si>
  <si>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</si>
  <si>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</si>
  <si>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</si>
  <si>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</si>
  <si>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</si>
  <si>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</si>
  <si>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</si>
  <si>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</si>
  <si>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</si>
  <si>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</si>
  <si>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</si>
  <si>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</si>
  <si>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</si>
  <si>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</si>
  <si>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</si>
  <si>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</si>
  <si>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</si>
  <si>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</si>
  <si>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</si>
  <si>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</si>
  <si>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</si>
  <si>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</si>
  <si>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</si>
  <si>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</si>
  <si>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</si>
  <si>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</si>
  <si>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</si>
  <si>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</si>
  <si>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</si>
  <si>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</si>
  <si>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</si>
  <si>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</si>
  <si>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</si>
  <si>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</si>
  <si>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</si>
  <si>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</si>
  <si>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</si>
  <si>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</si>
  <si>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</si>
  <si>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</si>
  <si>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</si>
  <si>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</si>
  <si>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</si>
  <si>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</si>
  <si>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</si>
  <si>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</si>
  <si>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</si>
  <si>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</si>
  <si>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</si>
  <si>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</si>
  <si>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</si>
  <si>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</si>
  <si>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</si>
  <si>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</si>
  <si>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</si>
  <si>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</si>
  <si>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</si>
  <si>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</si>
  <si>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</si>
  <si>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</si>
  <si>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</si>
  <si>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</si>
  <si>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</si>
  <si>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</si>
  <si>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</si>
  <si>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</si>
  <si>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</si>
  <si>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</si>
  <si>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</si>
  <si>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</si>
  <si>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</si>
  <si>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</si>
  <si>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</si>
  <si>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</si>
  <si>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</si>
  <si>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</si>
  <si>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</si>
  <si>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</si>
  <si>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</si>
  <si>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</si>
  <si>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</si>
  <si>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</si>
  <si>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</si>
  <si>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</si>
  <si>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</si>
  <si>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</si>
  <si>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</si>
  <si>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</si>
  <si>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</si>
  <si>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</si>
  <si>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</si>
  <si>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</si>
  <si>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</si>
  <si>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</si>
  <si>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</si>
  <si>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</si>
  <si>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</si>
  <si>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</si>
  <si>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</si>
  <si>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</si>
  <si>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</si>
  <si>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</si>
  <si>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</si>
  <si>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</si>
  <si>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</si>
  <si>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</si>
  <si>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</si>
  <si>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</si>
  <si>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</si>
  <si>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</si>
  <si>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</si>
  <si>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</si>
  <si>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</si>
  <si>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</si>
  <si>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</si>
  <si>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</si>
  <si>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</si>
  <si>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</si>
  <si>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</si>
  <si>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</si>
  <si>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</si>
  <si>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</si>
  <si>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</si>
  <si>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</si>
  <si>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</si>
  <si>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</si>
  <si>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</si>
  <si>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</si>
  <si>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</si>
  <si>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</si>
  <si>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</si>
  <si>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</si>
  <si>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</si>
  <si>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</si>
  <si>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</si>
  <si>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</si>
  <si>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</si>
  <si>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</si>
  <si>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</si>
  <si>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</si>
  <si>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</si>
  <si>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</si>
  <si>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</si>
  <si>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</si>
  <si>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</si>
  <si>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</si>
  <si>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</si>
  <si>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</si>
  <si>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</si>
  <si>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</si>
  <si>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</si>
  <si>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</si>
  <si>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</si>
  <si>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</si>
  <si>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</si>
  <si>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</si>
  <si>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</si>
  <si>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</si>
  <si>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</si>
  <si>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</si>
  <si>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</si>
  <si>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</si>
  <si>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</si>
  <si>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</si>
  <si>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</si>
  <si>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</si>
  <si>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</si>
  <si>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</si>
  <si>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</si>
  <si>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</si>
  <si>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</si>
  <si>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</si>
  <si>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</si>
  <si>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</si>
  <si>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</si>
  <si>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</si>
  <si>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</si>
  <si>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</si>
  <si>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</si>
  <si>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</si>
  <si>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</si>
  <si>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</si>
  <si>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</si>
  <si>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</si>
  <si>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</si>
  <si>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</si>
  <si>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</si>
  <si>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</si>
  <si>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</si>
  <si>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</si>
  <si>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</si>
  <si>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</si>
  <si>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</si>
  <si>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</si>
  <si>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</si>
  <si>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</si>
  <si>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</si>
  <si>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</si>
  <si>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</si>
  <si>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</si>
  <si>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</si>
  <si>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</si>
  <si>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</si>
  <si>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</si>
  <si>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</si>
  <si>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</si>
  <si>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</si>
  <si>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</si>
  <si>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</si>
  <si>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</si>
  <si>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</si>
  <si>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</si>
  <si>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</si>
  <si>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</si>
  <si>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</si>
  <si>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</si>
  <si>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</si>
  <si>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</si>
  <si>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</si>
  <si>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</si>
  <si>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</si>
  <si>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</si>
  <si>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</si>
  <si>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</si>
  <si>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</si>
  <si>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</si>
  <si>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</si>
  <si>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</si>
  <si>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</si>
  <si>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</si>
  <si>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</si>
  <si>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</si>
  <si>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</si>
  <si>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</si>
  <si>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</si>
  <si>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</si>
  <si>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</si>
  <si>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</si>
  <si>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</si>
  <si>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</si>
  <si>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</si>
  <si>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</si>
  <si>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</si>
  <si>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</si>
  <si>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</si>
  <si>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</si>
  <si>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</si>
  <si>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</si>
  <si>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</si>
  <si>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</si>
  <si>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</si>
  <si>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</si>
  <si>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</si>
  <si>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</si>
  <si>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</si>
  <si>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</si>
  <si>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</si>
  <si>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</si>
  <si>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</si>
  <si>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</si>
  <si>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</si>
  <si>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</si>
  <si>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</si>
  <si>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</si>
  <si>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</si>
  <si>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</si>
  <si>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</si>
  <si>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</si>
  <si>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</si>
  <si>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</si>
  <si>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</si>
  <si>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</si>
  <si>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</si>
  <si>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</si>
  <si>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</si>
  <si>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</si>
  <si>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</si>
  <si>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</si>
  <si>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</si>
  <si>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</si>
  <si>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</si>
  <si>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</si>
  <si>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</si>
  <si>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</si>
  <si>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</si>
  <si>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</si>
  <si>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</si>
  <si>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</si>
  <si>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</si>
  <si>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</si>
  <si>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</si>
  <si>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</si>
  <si>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</si>
  <si>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</si>
  <si>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</si>
  <si>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</si>
  <si>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</si>
  <si>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</si>
  <si>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</si>
  <si>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</si>
  <si>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</si>
  <si>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</si>
  <si>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</si>
  <si>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</si>
  <si>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</si>
  <si>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</si>
  <si>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</si>
  <si>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</si>
  <si>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</si>
  <si>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</si>
  <si>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</si>
  <si>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</si>
  <si>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</si>
  <si>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</si>
  <si>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</si>
  <si>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</si>
  <si>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</si>
  <si>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</si>
  <si>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</si>
  <si>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</si>
  <si>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</si>
  <si>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</si>
  <si>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</si>
  <si>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</si>
  <si>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</si>
  <si>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</si>
  <si>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</si>
  <si>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</si>
  <si>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</si>
  <si>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</si>
  <si>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</si>
  <si>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</si>
  <si>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</si>
  <si>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</si>
  <si>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</si>
  <si>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</si>
  <si>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</si>
  <si>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</si>
  <si>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</si>
  <si>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</si>
  <si>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</si>
  <si>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</si>
  <si>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</si>
  <si>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</si>
  <si>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</si>
  <si>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</si>
  <si>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</si>
  <si>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</si>
  <si>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</si>
  <si>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</si>
  <si>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</si>
  <si>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</si>
  <si>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</si>
  <si>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</si>
  <si>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</si>
  <si>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</si>
  <si>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</si>
  <si>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</si>
  <si>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</si>
  <si>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</si>
  <si>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</si>
  <si>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</si>
  <si>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</si>
  <si>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</si>
  <si>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</si>
  <si>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</si>
  <si>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</si>
  <si>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</si>
  <si>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</si>
  <si>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</si>
  <si>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</si>
  <si>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</si>
  <si>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</si>
  <si>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</si>
  <si>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</si>
  <si>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</si>
  <si>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</si>
  <si>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</si>
  <si>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</si>
  <si>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</si>
  <si>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</si>
  <si>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</si>
  <si>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</si>
  <si>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</si>
  <si>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</si>
  <si>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</si>
  <si>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</si>
  <si>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</si>
  <si>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</si>
  <si>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</si>
  <si>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</si>
  <si>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</si>
  <si>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</si>
  <si>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</si>
  <si>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</si>
  <si>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</si>
  <si>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</si>
  <si>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</si>
  <si>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</si>
  <si>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</si>
  <si>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</si>
  <si>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</si>
  <si>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</si>
  <si>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</si>
  <si>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</si>
  <si>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</si>
  <si>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</si>
  <si>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</si>
  <si>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</si>
  <si>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</si>
  <si>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</si>
  <si>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</si>
  <si>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</si>
  <si>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</si>
  <si>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</si>
  <si>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</si>
  <si>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</si>
  <si>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</si>
  <si>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</si>
  <si>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</si>
  <si>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</si>
  <si>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</si>
  <si>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</si>
  <si>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</si>
  <si>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</si>
  <si>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</si>
  <si>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</si>
  <si>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</si>
  <si>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</si>
  <si>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</si>
  <si>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</si>
  <si>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</si>
  <si>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</si>
  <si>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</si>
  <si>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</si>
  <si>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</si>
  <si>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</si>
  <si>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</si>
  <si>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</si>
  <si>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</si>
  <si>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</si>
  <si>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</si>
  <si>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</si>
  <si>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</si>
  <si>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</si>
  <si>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</si>
  <si>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</si>
  <si>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</si>
  <si>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</si>
  <si>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</si>
  <si>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</si>
  <si>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</si>
  <si>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</si>
  <si>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</si>
  <si>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</si>
  <si>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</si>
  <si>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</si>
  <si>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</si>
  <si>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</si>
  <si>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</si>
  <si>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</si>
  <si>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</si>
  <si>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</si>
  <si>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</si>
  <si>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</si>
  <si>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</si>
  <si>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</si>
  <si>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</si>
  <si>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</si>
  <si>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</si>
  <si>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</si>
  <si>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</si>
  <si>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</si>
  <si>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</si>
  <si>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</si>
  <si>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</si>
  <si>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</si>
  <si>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</si>
  <si>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</si>
  <si>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</si>
  <si>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</si>
  <si>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</si>
  <si>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</si>
  <si>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</si>
  <si>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</si>
  <si>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</si>
  <si>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</si>
  <si>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</si>
  <si>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</si>
  <si>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</si>
  <si>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</si>
  <si>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</si>
  <si>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</si>
  <si>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</si>
  <si>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</si>
  <si>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</si>
  <si>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</si>
  <si>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</si>
  <si>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</si>
  <si>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</si>
  <si>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</si>
  <si>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</si>
  <si>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</si>
  <si>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</si>
  <si>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</si>
  <si>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</si>
  <si>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</si>
  <si>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</si>
  <si>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</si>
  <si>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</si>
  <si>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</si>
  <si>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</si>
  <si>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</si>
  <si>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</si>
  <si>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</si>
  <si>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</si>
  <si>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</si>
  <si>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</si>
  <si>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</si>
  <si>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</si>
  <si>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</si>
  <si>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</si>
  <si>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</si>
  <si>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</si>
  <si>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</si>
  <si>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</si>
  <si>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</si>
  <si>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</si>
  <si>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</si>
  <si>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</si>
  <si>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</si>
  <si>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</si>
  <si>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</si>
  <si>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</si>
  <si>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</si>
  <si>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</si>
  <si>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</si>
  <si>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</si>
  <si>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</si>
  <si>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</si>
  <si>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</si>
  <si>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</si>
  <si>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</si>
  <si>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</si>
  <si>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</si>
  <si>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</si>
  <si>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</si>
  <si>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</si>
  <si>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</si>
  <si>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</si>
  <si>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</si>
  <si>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</si>
  <si>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</si>
  <si>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</si>
  <si>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</si>
  <si>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</si>
  <si>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</si>
  <si>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</si>
  <si>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</si>
  <si>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</si>
  <si>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</si>
  <si>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</si>
  <si>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</si>
  <si>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</si>
  <si>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</si>
  <si>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</si>
  <si>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</si>
  <si>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</si>
  <si>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</si>
  <si>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</si>
  <si>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</si>
  <si>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</si>
  <si>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</si>
  <si>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</si>
  <si>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</si>
  <si>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</si>
  <si>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</si>
  <si>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</si>
  <si>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</si>
  <si>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</si>
  <si>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</si>
  <si>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</si>
  <si>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</si>
  <si>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</si>
  <si>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</si>
  <si>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</si>
  <si>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</si>
  <si>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</si>
  <si>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</si>
  <si>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</si>
  <si>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</si>
  <si>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</si>
  <si>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</si>
  <si>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</si>
  <si>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</si>
  <si>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</si>
  <si>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</si>
  <si>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</si>
  <si>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</si>
  <si>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</si>
  <si>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</si>
  <si>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</si>
  <si>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</si>
  <si>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</si>
  <si>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</si>
  <si>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</si>
  <si>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</si>
  <si>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</si>
  <si>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</si>
  <si>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</si>
  <si>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</si>
  <si>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</si>
  <si>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</si>
  <si>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</si>
  <si>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</si>
  <si>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</si>
  <si>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</si>
  <si>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</si>
  <si>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</si>
  <si>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</si>
  <si>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</si>
  <si>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</si>
  <si>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</si>
  <si>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</si>
  <si>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</si>
  <si>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</si>
  <si>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</si>
  <si>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</si>
  <si>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</si>
  <si>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</si>
  <si>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</si>
  <si>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</si>
  <si>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</si>
  <si>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</si>
  <si>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</si>
  <si>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</si>
  <si>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</si>
  <si>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</si>
  <si>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</si>
  <si>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</si>
  <si>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</si>
  <si>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</si>
  <si>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</si>
  <si>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</si>
  <si>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</si>
  <si>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</si>
  <si>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</si>
  <si>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</si>
  <si>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</si>
  <si>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</si>
  <si>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</si>
  <si>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</si>
  <si>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</si>
  <si>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</si>
  <si>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</si>
  <si>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</si>
  <si>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</si>
  <si>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</si>
  <si>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</si>
  <si>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</si>
  <si>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</si>
  <si>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</si>
  <si>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</si>
  <si>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</si>
  <si>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</si>
  <si>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</si>
  <si>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</si>
  <si>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</si>
  <si>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</si>
  <si>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</si>
  <si>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</si>
  <si>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</si>
  <si>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</si>
  <si>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</si>
  <si>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</si>
  <si>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</si>
  <si>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</si>
  <si>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</si>
  <si>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</si>
  <si>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</si>
  <si>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</si>
  <si>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</si>
  <si>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</si>
  <si>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</si>
  <si>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</si>
  <si>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</si>
  <si>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</si>
  <si>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</si>
  <si>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</si>
  <si>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</si>
  <si>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</si>
  <si>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</si>
  <si>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</si>
  <si>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</si>
  <si>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</si>
  <si>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</si>
  <si>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</si>
  <si>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</si>
  <si>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</si>
  <si>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</si>
  <si>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</si>
  <si>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</si>
  <si>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</si>
  <si>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</si>
  <si>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</si>
  <si>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</si>
  <si>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</si>
  <si>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</si>
  <si>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</si>
  <si>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</si>
  <si>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</si>
  <si>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</si>
  <si>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</si>
  <si>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</si>
  <si>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</si>
  <si>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</si>
  <si>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</si>
  <si>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</si>
  <si>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</si>
  <si>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</si>
  <si>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</si>
  <si>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</si>
  <si>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</si>
  <si>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</si>
  <si>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</si>
  <si>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</si>
  <si>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</si>
  <si>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</si>
  <si>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</si>
  <si>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</si>
  <si>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</si>
  <si>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</si>
  <si>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</si>
  <si>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</si>
  <si>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</si>
  <si>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</si>
  <si>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</si>
  <si>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</si>
  <si>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</si>
  <si>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</si>
  <si>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</si>
  <si>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</si>
  <si>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</si>
  <si>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</si>
  <si>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</si>
  <si>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</si>
  <si>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</si>
  <si>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</si>
  <si>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</si>
  <si>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</si>
  <si>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</si>
  <si>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</si>
  <si>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</si>
  <si>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</si>
  <si>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</si>
  <si>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</si>
  <si>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</si>
  <si>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</si>
  <si>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</si>
  <si>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</si>
  <si>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</si>
  <si>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</si>
  <si>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</si>
  <si>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</si>
  <si>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</si>
  <si>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</si>
  <si>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</si>
  <si>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</si>
  <si>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</si>
  <si>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</si>
  <si>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</si>
  <si>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</si>
  <si>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</si>
  <si>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</si>
  <si>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</si>
  <si>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</si>
  <si>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</si>
  <si>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</si>
  <si>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</si>
  <si>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</si>
  <si>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</si>
  <si>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</si>
  <si>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</si>
  <si>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</si>
  <si>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</si>
  <si>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</si>
  <si>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</si>
  <si>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</si>
  <si>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</si>
  <si>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</si>
  <si>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</si>
  <si>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</si>
  <si>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</si>
  <si>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</si>
  <si>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</si>
  <si>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</si>
  <si>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</si>
  <si>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</si>
  <si>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</si>
  <si>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</si>
  <si>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</si>
  <si>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</si>
  <si>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</si>
  <si>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</si>
  <si>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</si>
  <si>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</si>
  <si>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</si>
  <si>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</si>
  <si>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</si>
  <si>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</si>
  <si>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</si>
  <si>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</si>
  <si>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</si>
  <si>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</si>
  <si>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</si>
  <si>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</si>
  <si>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</si>
  <si>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</si>
  <si>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</si>
  <si>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</si>
  <si>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</si>
  <si>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</si>
  <si>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</si>
  <si>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</si>
  <si>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</si>
  <si>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</si>
  <si>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</si>
  <si>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</si>
  <si>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</si>
  <si>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</si>
  <si>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</si>
  <si>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</si>
  <si>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</si>
  <si>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</si>
  <si>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</si>
  <si>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</si>
  <si>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</si>
  <si>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</si>
  <si>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</si>
  <si>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</si>
  <si>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</si>
  <si>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</si>
  <si>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</si>
  <si>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</si>
  <si>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</si>
  <si>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</si>
  <si>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</si>
  <si>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</si>
  <si>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</si>
  <si>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</si>
  <si>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</si>
  <si>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</si>
  <si>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</si>
  <si>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</si>
  <si>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</si>
  <si>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</si>
  <si>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</si>
  <si>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</si>
  <si>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</si>
  <si>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</si>
  <si>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</si>
  <si>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</si>
  <si>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</si>
  <si>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</si>
  <si>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</si>
  <si>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</si>
  <si>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</si>
  <si>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</si>
  <si>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</si>
  <si>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</si>
  <si>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</si>
  <si>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</si>
  <si>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</si>
  <si>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</si>
  <si>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</si>
  <si>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</si>
  <si>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</si>
  <si>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</si>
  <si>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</si>
  <si>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</si>
  <si>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</si>
  <si>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</si>
  <si>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</si>
  <si>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</si>
  <si>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</si>
  <si>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</si>
  <si>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</si>
  <si>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</si>
  <si>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</si>
  <si>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</si>
  <si>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</si>
  <si>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</si>
  <si>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</si>
  <si>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</si>
  <si>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</si>
  <si>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</si>
  <si>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</si>
  <si>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</si>
  <si>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</si>
  <si>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</si>
  <si>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</si>
  <si>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</si>
  <si>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</si>
  <si>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</si>
  <si>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</si>
  <si>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</si>
  <si>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</si>
  <si>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</si>
  <si>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</si>
  <si>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</si>
  <si>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</si>
  <si>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</si>
  <si>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</si>
  <si>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</si>
  <si>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</si>
  <si>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</si>
  <si>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</si>
  <si>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</si>
  <si>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</si>
  <si>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</si>
  <si>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</si>
  <si>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</si>
  <si>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</si>
  <si>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</si>
  <si>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</si>
  <si>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</si>
  <si>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</si>
  <si>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</si>
  <si>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</si>
  <si>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</si>
  <si>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</si>
  <si>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</si>
  <si>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</si>
  <si>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</si>
  <si>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</si>
  <si>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</si>
  <si>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</si>
  <si>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</si>
  <si>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</si>
  <si>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</si>
  <si>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</si>
  <si>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</si>
  <si>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</si>
  <si>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</si>
  <si>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</si>
  <si>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</si>
  <si>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</si>
  <si>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</si>
  <si>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</si>
  <si>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</si>
  <si>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</si>
  <si>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</si>
  <si>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</si>
  <si>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</si>
  <si>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</si>
  <si>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</si>
  <si>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</si>
  <si>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</si>
  <si>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</si>
  <si>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</si>
  <si>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</si>
  <si>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</si>
  <si>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</si>
  <si>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</si>
  <si>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</si>
  <si>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</si>
  <si>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</si>
  <si>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</si>
  <si>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</si>
  <si>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</si>
  <si>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</si>
  <si>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</si>
  <si>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</si>
  <si>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</si>
  <si>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</si>
  <si>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</si>
  <si>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</si>
  <si>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</si>
  <si>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</si>
  <si>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</si>
  <si>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</si>
  <si>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</si>
  <si>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</si>
  <si>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</si>
  <si>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</si>
  <si>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</si>
  <si>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</si>
  <si>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</si>
  <si>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</si>
  <si>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</si>
  <si>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</si>
  <si>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</si>
  <si>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</si>
  <si>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</si>
  <si>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</si>
  <si>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</si>
  <si>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</si>
  <si>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</si>
  <si>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</si>
  <si>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</si>
  <si>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</si>
  <si>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</si>
  <si>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</si>
  <si>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</si>
  <si>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</si>
  <si>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</si>
  <si>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</si>
  <si>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</si>
  <si>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</si>
  <si>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</si>
  <si>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</si>
  <si>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</si>
  <si>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</si>
  <si>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</si>
  <si>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</si>
  <si>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</si>
  <si>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</si>
  <si>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</si>
  <si>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</si>
  <si>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</si>
  <si>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</si>
  <si>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</si>
  <si>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</si>
  <si>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</si>
  <si>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</si>
  <si>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</si>
  <si>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</si>
  <si>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</si>
  <si>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</si>
  <si>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</si>
  <si>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</si>
  <si>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</si>
  <si>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</si>
  <si>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</si>
  <si>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</si>
  <si>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</si>
  <si>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</si>
  <si>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</si>
  <si>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</si>
  <si>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</si>
  <si>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</si>
  <si>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</si>
  <si>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</si>
  <si>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</si>
  <si>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</si>
  <si>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</si>
  <si>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</si>
  <si>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</si>
  <si>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</si>
  <si>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</si>
  <si>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</si>
  <si>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</si>
  <si>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</si>
  <si>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</si>
  <si>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</si>
  <si>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</si>
  <si>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</si>
  <si>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</si>
  <si>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</si>
  <si>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</si>
  <si>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</si>
  <si>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</si>
  <si>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</si>
  <si>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</si>
  <si>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</si>
  <si>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</si>
  <si>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</si>
  <si>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</si>
  <si>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</si>
  <si>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</si>
  <si>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</si>
  <si>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</si>
  <si>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</si>
  <si>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</si>
  <si>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</si>
  <si>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</si>
  <si>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</si>
  <si>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</si>
  <si>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</si>
  <si>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</si>
  <si>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</si>
  <si>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</si>
  <si>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</si>
  <si>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</si>
  <si>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</si>
  <si>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</si>
  <si>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</si>
  <si>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</si>
  <si>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</si>
  <si>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</si>
  <si>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</si>
  <si>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</si>
  <si>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</si>
  <si>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</si>
  <si>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</si>
  <si>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</si>
  <si>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</si>
  <si>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</si>
  <si>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</si>
  <si>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</si>
  <si>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</si>
  <si>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</si>
  <si>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</si>
  <si>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</si>
  <si>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</si>
  <si>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</si>
  <si>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</si>
  <si>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</si>
  <si>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</si>
  <si>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</si>
  <si>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</si>
  <si>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</si>
  <si>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</si>
  <si>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</si>
  <si>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</si>
  <si>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</si>
  <si>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</si>
  <si>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</si>
  <si>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</si>
  <si>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</si>
  <si>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</si>
  <si>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</si>
  <si>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</si>
  <si>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</si>
  <si>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</si>
  <si>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</si>
  <si>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</si>
  <si>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</si>
  <si>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</si>
  <si>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</si>
  <si>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</si>
  <si>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</si>
  <si>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</si>
  <si>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</si>
  <si>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</si>
  <si>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</si>
  <si>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</si>
  <si>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</si>
  <si>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</si>
  <si>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</si>
  <si>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</si>
  <si>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</si>
  <si>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</si>
  <si>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</si>
  <si>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</si>
  <si>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</si>
  <si>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</si>
  <si>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</si>
  <si>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</si>
  <si>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</si>
  <si>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</si>
  <si>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</si>
  <si>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</si>
  <si>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</si>
  <si>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</si>
  <si>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</si>
  <si>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</si>
  <si>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</si>
  <si>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</si>
  <si>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</si>
  <si>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</si>
  <si>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</si>
  <si>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</si>
  <si>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</si>
  <si>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</si>
  <si>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</si>
  <si>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</si>
  <si>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</si>
  <si>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</si>
  <si>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</si>
  <si>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</si>
  <si>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</si>
  <si>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</si>
  <si>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</si>
  <si>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</si>
  <si>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</si>
  <si>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</si>
  <si>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</si>
  <si>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</si>
  <si>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</si>
  <si>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</si>
  <si>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</si>
  <si>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</si>
  <si>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</si>
  <si>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</si>
  <si>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</si>
  <si>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</si>
  <si>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</si>
  <si>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</si>
  <si>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</si>
  <si>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</si>
  <si>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</si>
  <si>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</si>
  <si>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</si>
  <si>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</si>
  <si>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</si>
  <si>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</si>
  <si>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</si>
  <si>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</si>
  <si>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</si>
  <si>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</si>
  <si>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</si>
  <si>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</si>
  <si>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</si>
  <si>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</si>
  <si>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</si>
  <si>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</si>
  <si>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</si>
  <si>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</si>
  <si>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</si>
  <si>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</si>
  <si>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</si>
  <si>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</si>
  <si>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</si>
  <si>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</si>
  <si>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</si>
  <si>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</si>
  <si>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</si>
  <si>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</si>
  <si>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</si>
  <si>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</si>
  <si>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</si>
  <si>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</si>
  <si>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</si>
  <si>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</si>
  <si>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</si>
  <si>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</si>
  <si>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</si>
  <si>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</si>
  <si>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</si>
  <si>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</si>
  <si>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</si>
  <si>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</si>
  <si>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</si>
  <si>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</si>
  <si>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</si>
  <si>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</si>
  <si>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</si>
  <si>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</si>
  <si>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</si>
  <si>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</si>
  <si>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</si>
  <si>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</si>
  <si>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</si>
  <si>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</si>
  <si>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</si>
  <si>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</si>
  <si>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</si>
  <si>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</si>
  <si>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</si>
  <si>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</si>
  <si>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</si>
  <si>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</si>
  <si>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</si>
  <si>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</si>
  <si>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</si>
  <si>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</si>
  <si>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</si>
  <si>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</si>
  <si>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</si>
  <si>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</si>
  <si>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</si>
  <si>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</si>
  <si>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</si>
  <si>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</si>
  <si>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</si>
  <si>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</si>
  <si>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</si>
  <si>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</si>
  <si>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</si>
  <si>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</si>
  <si>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</si>
  <si>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</si>
  <si>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</si>
  <si>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</si>
  <si>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</si>
  <si>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</si>
  <si>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</si>
  <si>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</si>
  <si>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</si>
  <si>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</si>
  <si>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</si>
  <si>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</si>
  <si>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</si>
  <si>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</si>
  <si>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</si>
  <si>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</si>
  <si>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</si>
  <si>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</si>
  <si>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</si>
  <si>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</si>
  <si>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</si>
  <si>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</si>
  <si>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</si>
  <si>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</si>
  <si>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</si>
  <si>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</si>
  <si>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</si>
  <si>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</si>
  <si>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</si>
  <si>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</si>
  <si>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</si>
  <si>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</si>
  <si>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</si>
  <si>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</si>
  <si>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</si>
  <si>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</si>
  <si>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</si>
  <si>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</si>
  <si>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</si>
  <si>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</si>
  <si>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</si>
  <si>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</si>
  <si>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</si>
  <si>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</si>
  <si>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</si>
  <si>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</si>
  <si>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</si>
  <si>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</si>
  <si>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</si>
  <si>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</si>
  <si>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</si>
  <si>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</si>
  <si>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</si>
  <si>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</si>
  <si>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</si>
  <si>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</si>
  <si>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</si>
  <si>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</si>
  <si>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</si>
  <si>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</si>
  <si>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</si>
  <si>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</si>
  <si>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</si>
  <si>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</si>
  <si>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</si>
  <si>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</si>
  <si>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</si>
  <si>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</si>
  <si>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</si>
  <si>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</si>
  <si>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</si>
  <si>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</si>
  <si>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</si>
  <si>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</si>
  <si>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</si>
  <si>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</si>
  <si>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</si>
  <si>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</si>
  <si>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</si>
  <si>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</si>
  <si>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</si>
  <si>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</si>
  <si>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</si>
  <si>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</si>
  <si>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</si>
  <si>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</si>
  <si>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</si>
  <si>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</si>
  <si>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</si>
  <si>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</si>
  <si>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</si>
  <si>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</si>
  <si>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</si>
  <si>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</si>
  <si>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</si>
  <si>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</si>
  <si>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</si>
  <si>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</si>
  <si>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</si>
  <si>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</si>
  <si>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</si>
  <si>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</si>
  <si>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</si>
  <si>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</si>
  <si>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</si>
  <si>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</si>
  <si>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</si>
  <si>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</si>
  <si>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</si>
  <si>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</si>
  <si>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</si>
  <si>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</si>
  <si>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</si>
  <si>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</si>
  <si>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</si>
  <si>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</si>
  <si>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</si>
  <si>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</si>
  <si>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</si>
  <si>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</si>
  <si>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</si>
  <si>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</si>
  <si>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</si>
  <si>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</si>
  <si>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</si>
  <si>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</si>
  <si>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</si>
  <si>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</si>
  <si>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</si>
  <si>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</si>
  <si>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</si>
  <si>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</si>
  <si>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</si>
  <si>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</si>
  <si>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</si>
  <si>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</si>
  <si>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</si>
  <si>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</si>
  <si>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</si>
  <si>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</si>
  <si>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</si>
  <si>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</si>
  <si>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</si>
  <si>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</si>
  <si>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</si>
  <si>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</si>
  <si>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</si>
  <si>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</si>
  <si>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</si>
  <si>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</si>
  <si>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</si>
  <si>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</si>
  <si>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</si>
  <si>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</si>
  <si>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</si>
  <si>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</si>
  <si>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</si>
  <si>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</si>
  <si>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</si>
  <si>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</si>
  <si>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</si>
  <si>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</si>
  <si>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</si>
  <si>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</si>
  <si>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</si>
  <si>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</si>
  <si>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</si>
  <si>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</si>
  <si>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</si>
  <si>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</si>
  <si>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</si>
  <si>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</si>
  <si>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</si>
  <si>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</si>
  <si>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</si>
  <si>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</si>
  <si>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</si>
  <si>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</si>
  <si>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</si>
  <si>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</si>
  <si>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</si>
  <si>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</si>
  <si>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</si>
  <si>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</si>
  <si>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</si>
  <si>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</si>
  <si>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</si>
  <si>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</si>
  <si>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</si>
  <si>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</si>
  <si>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</si>
  <si>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</si>
  <si>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</si>
  <si>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</si>
  <si>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</si>
  <si>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</si>
  <si>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</si>
  <si>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</si>
  <si>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</si>
  <si>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</si>
  <si>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</si>
  <si>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</si>
  <si>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</si>
  <si>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</si>
  <si>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</si>
  <si>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</si>
  <si>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</si>
  <si>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</si>
  <si>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</si>
  <si>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</si>
  <si>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</si>
  <si>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</si>
  <si>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</si>
  <si>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</si>
  <si>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</si>
  <si>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</si>
  <si>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</si>
  <si>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</si>
  <si>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</si>
  <si>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</si>
  <si>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</si>
  <si>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</si>
  <si>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</si>
  <si>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</si>
  <si>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</si>
  <si>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</si>
  <si>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</si>
  <si>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</si>
  <si>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</si>
  <si>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</si>
  <si>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</si>
  <si>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</si>
  <si>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</si>
  <si>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</si>
  <si>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</si>
  <si>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</si>
  <si>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</si>
  <si>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</si>
  <si>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</si>
  <si>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</si>
  <si>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</si>
  <si>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</si>
  <si>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</si>
  <si>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</si>
  <si>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</si>
  <si>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</si>
  <si>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</si>
  <si>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</si>
  <si>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</si>
  <si>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</si>
  <si>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</si>
  <si>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</si>
  <si>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</si>
  <si>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</si>
  <si>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</si>
  <si>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</si>
  <si>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</si>
  <si>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</si>
  <si>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</si>
  <si>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</si>
  <si>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</si>
  <si>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</si>
  <si>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</si>
  <si>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</si>
  <si>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</si>
  <si>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</si>
  <si>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</si>
  <si>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</si>
  <si>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</si>
  <si>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</si>
  <si>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</si>
  <si>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</si>
  <si>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</si>
  <si>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</si>
  <si>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</si>
  <si>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</si>
  <si>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</si>
  <si>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</si>
  <si>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</si>
  <si>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</si>
  <si>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</si>
  <si>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</si>
  <si>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</si>
  <si>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</si>
  <si>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</si>
  <si>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</si>
  <si>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</si>
  <si>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</si>
  <si>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</si>
  <si>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</si>
  <si>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</si>
  <si>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</si>
  <si>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</si>
  <si>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</si>
  <si>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</si>
  <si>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</si>
  <si>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</si>
  <si>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</si>
  <si>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</si>
  <si>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</si>
  <si>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</si>
  <si>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</si>
  <si>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</si>
  <si>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</si>
  <si>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</si>
  <si>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</si>
  <si>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</si>
  <si>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</si>
  <si>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</si>
  <si>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</si>
  <si>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</si>
  <si>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</si>
  <si>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</si>
  <si>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</si>
  <si>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</si>
  <si>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</si>
  <si>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</si>
  <si>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</si>
  <si>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</si>
  <si>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</si>
  <si>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</si>
  <si>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</si>
  <si>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</si>
  <si>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</si>
  <si>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</si>
  <si>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</si>
  <si>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</si>
  <si>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</si>
  <si>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</si>
  <si>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</si>
  <si>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</si>
  <si>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</si>
  <si>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</si>
  <si>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</si>
  <si>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</si>
  <si>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</si>
  <si>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</si>
  <si>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</si>
  <si>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</si>
  <si>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</si>
  <si>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</si>
  <si>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</si>
  <si>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</si>
  <si>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</si>
  <si>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</si>
  <si>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</si>
  <si>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</si>
  <si>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</si>
  <si>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</si>
  <si>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</si>
  <si>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</si>
  <si>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</si>
  <si>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</si>
  <si>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</si>
  <si>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</si>
  <si>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</si>
  <si>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</si>
  <si>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</si>
  <si>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</si>
  <si>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</si>
  <si>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</si>
  <si>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</si>
  <si>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</si>
  <si>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</si>
  <si>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</si>
  <si>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</si>
  <si>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</si>
  <si>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</si>
  <si>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</si>
  <si>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</si>
  <si>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</si>
  <si>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</si>
  <si>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</si>
  <si>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</si>
  <si>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</si>
  <si>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</si>
  <si>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</si>
  <si>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</si>
  <si>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</si>
  <si>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</si>
  <si>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</si>
  <si>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</si>
  <si>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</si>
  <si>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</si>
  <si>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</si>
  <si>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</si>
  <si>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</si>
  <si>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</si>
  <si>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</si>
  <si>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</si>
  <si>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</si>
  <si>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</si>
  <si>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</si>
  <si>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</si>
  <si>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</si>
  <si>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</si>
  <si>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</si>
  <si>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</si>
  <si>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</si>
  <si>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</si>
  <si>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</si>
  <si>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</si>
  <si>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</si>
  <si>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</si>
  <si>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</si>
  <si>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</si>
  <si>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</si>
  <si>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</si>
  <si>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</si>
  <si>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</si>
  <si>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</si>
  <si>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</si>
  <si>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</si>
  <si>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</si>
  <si>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</si>
  <si>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</si>
  <si>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</si>
  <si>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</si>
  <si>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</si>
  <si>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</si>
  <si>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</si>
  <si>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</si>
  <si>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</si>
  <si>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</si>
  <si>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</si>
  <si>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</si>
  <si>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</si>
  <si>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</si>
  <si>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</si>
  <si>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</si>
  <si>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</si>
  <si>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</si>
  <si>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</si>
  <si>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</si>
  <si>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</si>
  <si>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</si>
  <si>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</si>
  <si>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</si>
  <si>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</si>
  <si>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</si>
  <si>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</si>
  <si>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</si>
  <si>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</si>
  <si>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</si>
  <si>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</si>
  <si>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</si>
  <si>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</si>
  <si>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</si>
  <si>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</si>
  <si>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</si>
  <si>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</si>
  <si>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</si>
  <si>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</si>
  <si>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</si>
  <si>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</si>
  <si>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</si>
  <si>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</si>
  <si>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</si>
  <si>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</si>
  <si>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</si>
  <si>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</si>
  <si>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</si>
  <si>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</si>
  <si>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</si>
  <si>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</si>
  <si>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</si>
  <si>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</si>
  <si>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</si>
  <si>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</si>
  <si>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</si>
  <si>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</si>
  <si>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</si>
  <si>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</si>
  <si>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</si>
  <si>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</si>
  <si>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</si>
  <si>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</si>
  <si>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</si>
  <si>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</si>
  <si>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</si>
  <si>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</si>
  <si>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</si>
  <si>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</si>
  <si>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</si>
  <si>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</si>
  <si>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</si>
  <si>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</si>
  <si>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</si>
  <si>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</si>
  <si>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</si>
  <si>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</si>
  <si>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</si>
  <si>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</si>
  <si>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</si>
  <si>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</si>
  <si>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</si>
  <si>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</si>
  <si>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</si>
  <si>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</si>
  <si>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</si>
  <si>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</si>
  <si>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</si>
  <si>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</si>
  <si>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</si>
  <si>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</si>
  <si>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</si>
  <si>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</si>
  <si>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</si>
  <si>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</si>
  <si>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</si>
  <si>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</si>
  <si>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</si>
  <si>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</si>
  <si>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</si>
  <si>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</si>
  <si>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</si>
  <si>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</si>
  <si>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</si>
  <si>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</si>
  <si>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</si>
  <si>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</si>
  <si>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</si>
  <si>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</si>
  <si>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</si>
  <si>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</si>
  <si>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</si>
  <si>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</si>
  <si>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</si>
  <si>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</si>
  <si>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</si>
  <si>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</si>
  <si>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</si>
  <si>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</si>
  <si>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</si>
  <si>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</si>
  <si>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</si>
  <si>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</si>
  <si>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</si>
  <si>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</si>
  <si>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</si>
  <si>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</si>
  <si>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</si>
  <si>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</si>
  <si>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</si>
  <si>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</si>
  <si>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</si>
  <si>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</si>
  <si>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</si>
  <si>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</si>
  <si>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</si>
  <si>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</si>
  <si>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</si>
  <si>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</si>
  <si>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</si>
  <si>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</si>
  <si>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</si>
  <si>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</si>
  <si>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</si>
  <si>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</si>
  <si>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</si>
  <si>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</si>
  <si>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</si>
  <si>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</si>
  <si>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</si>
  <si>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</si>
  <si>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</si>
  <si>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</si>
  <si>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</si>
  <si>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</si>
  <si>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</si>
  <si>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</si>
  <si>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</si>
  <si>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</si>
  <si>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</si>
  <si>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</si>
  <si>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</si>
  <si>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</si>
  <si>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</si>
  <si>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</si>
  <si>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</si>
  <si>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</si>
  <si>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</si>
  <si>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</si>
  <si>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</si>
  <si>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</si>
  <si>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</si>
  <si>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</si>
  <si>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</si>
  <si>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</si>
  <si>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</si>
  <si>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</si>
  <si>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</si>
  <si>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</si>
  <si>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</si>
  <si>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</si>
  <si>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</si>
  <si>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</si>
  <si>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</si>
  <si>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</si>
  <si>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</si>
  <si>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</si>
  <si>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</si>
  <si>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</si>
  <si>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</si>
  <si>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</si>
  <si>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</si>
  <si>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</si>
  <si>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</si>
  <si>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</si>
  <si>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</si>
  <si>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</si>
  <si>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</si>
  <si>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</si>
  <si>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</si>
  <si>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</si>
  <si>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</si>
  <si>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</si>
  <si>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</si>
  <si>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</si>
  <si>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</si>
  <si>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</si>
  <si>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</si>
  <si>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</si>
  <si>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</si>
  <si>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</si>
  <si>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</si>
  <si>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</si>
  <si>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</si>
  <si>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</si>
  <si>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</si>
  <si>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</si>
  <si>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</si>
  <si>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</si>
  <si>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</si>
  <si>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</si>
  <si>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</si>
  <si>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</si>
  <si>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</si>
  <si>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</si>
  <si>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</si>
  <si>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</si>
  <si>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</si>
  <si>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</si>
  <si>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</si>
  <si>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</si>
  <si>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</si>
  <si>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</si>
  <si>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</si>
  <si>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</si>
  <si>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</si>
  <si>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</si>
  <si>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</si>
  <si>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</si>
  <si>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</si>
  <si>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</si>
  <si>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</si>
  <si>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</si>
  <si>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</si>
  <si>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</si>
  <si>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</si>
  <si>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</si>
  <si>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</si>
  <si>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</si>
  <si>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</si>
  <si>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</si>
  <si>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</si>
  <si>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</si>
  <si>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</si>
  <si>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</si>
  <si>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</si>
  <si>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</si>
  <si>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</si>
  <si>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</si>
  <si>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</si>
  <si>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</si>
  <si>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</si>
  <si>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</si>
  <si>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</si>
  <si>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</si>
  <si>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</si>
  <si>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</si>
  <si>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</si>
  <si>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</si>
  <si>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</si>
  <si>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</si>
  <si>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</si>
  <si>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</si>
  <si>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</si>
  <si>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</si>
  <si>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</si>
  <si>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</si>
  <si>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</si>
  <si>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</si>
  <si>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</si>
  <si>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</si>
  <si>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</si>
  <si>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</si>
  <si>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</si>
  <si>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</si>
  <si>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</si>
  <si>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</si>
  <si>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</si>
  <si>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</si>
  <si>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</si>
  <si>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</si>
  <si>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</si>
  <si>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</si>
  <si>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</si>
  <si>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</si>
  <si>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</si>
  <si>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</si>
  <si>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</si>
  <si>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</si>
  <si>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</si>
  <si>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</si>
  <si>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</si>
  <si>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</si>
  <si>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</si>
  <si>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</si>
  <si>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</si>
  <si>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</si>
  <si>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</si>
  <si>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</si>
  <si>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</si>
  <si>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</si>
  <si>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</si>
  <si>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</si>
  <si>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</si>
  <si>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</si>
  <si>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</si>
  <si>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</si>
  <si>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</si>
  <si>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</si>
  <si>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</si>
  <si>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</si>
  <si>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</si>
  <si>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</si>
  <si>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</si>
  <si>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</si>
  <si>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</si>
  <si>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</si>
  <si>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</si>
  <si>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</si>
  <si>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</si>
  <si>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</si>
  <si>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</si>
  <si>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</si>
  <si>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</si>
  <si>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</si>
  <si>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</si>
  <si>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</si>
  <si>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</si>
  <si>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</si>
  <si>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</si>
  <si>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</si>
  <si>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</si>
  <si>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</si>
  <si>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</si>
  <si>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</si>
  <si>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</si>
  <si>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</si>
  <si>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</si>
  <si>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</si>
  <si>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</si>
  <si>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</si>
  <si>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</si>
  <si>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</si>
  <si>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</si>
  <si>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</si>
  <si>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</si>
  <si>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</si>
  <si>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</si>
  <si>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</si>
  <si>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</si>
  <si>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</si>
  <si>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</si>
  <si>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</si>
  <si>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</si>
  <si>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</si>
  <si>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</si>
  <si>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</si>
  <si>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</si>
  <si>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</si>
  <si>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</si>
  <si>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</si>
  <si>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</si>
  <si>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</si>
  <si>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</si>
  <si>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</si>
  <si>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</si>
  <si>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</si>
  <si>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</si>
  <si>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</si>
  <si>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</si>
  <si>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</si>
  <si>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</si>
  <si>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</si>
  <si>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</si>
  <si>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</si>
  <si>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</si>
  <si>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</si>
  <si>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</si>
  <si>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</si>
  <si>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</si>
  <si>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</si>
  <si>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</si>
  <si>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</si>
  <si>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</si>
  <si>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</si>
  <si>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</si>
  <si>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</si>
  <si>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</si>
  <si>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</si>
  <si>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</si>
  <si>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</si>
  <si>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</si>
  <si>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</si>
  <si>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</si>
  <si>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</si>
  <si>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</si>
  <si>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</si>
  <si>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</si>
  <si>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</si>
  <si>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</si>
  <si>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</si>
  <si>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</si>
  <si>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</si>
  <si>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</si>
  <si>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</si>
  <si>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</si>
  <si>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</si>
  <si>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</si>
  <si>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</si>
  <si>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</si>
  <si>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</si>
  <si>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</si>
  <si>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</si>
  <si>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</si>
  <si>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</si>
  <si>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</si>
  <si>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</si>
  <si>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</si>
  <si>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</si>
  <si>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</si>
  <si>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</si>
  <si>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</si>
  <si>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</si>
  <si>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</si>
  <si>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</si>
  <si>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</si>
  <si>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</si>
  <si>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</si>
  <si>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</si>
  <si>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</si>
  <si>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</si>
  <si>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</si>
  <si>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</si>
  <si>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</si>
  <si>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</si>
  <si>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</si>
  <si>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</si>
  <si>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</si>
  <si>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</si>
  <si>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</si>
  <si>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</si>
  <si>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</si>
  <si>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</si>
  <si>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</si>
  <si>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</si>
  <si>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</si>
  <si>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</si>
  <si>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</si>
  <si>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</si>
  <si>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</si>
  <si>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</si>
  <si>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</si>
  <si>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</si>
  <si>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</si>
  <si>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</si>
  <si>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</si>
  <si>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</si>
  <si>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</si>
  <si>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</si>
  <si>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</si>
  <si>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</si>
  <si>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</si>
  <si>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</si>
  <si>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</si>
  <si>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</si>
  <si>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</si>
  <si>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</si>
  <si>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</si>
  <si>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</si>
  <si>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</si>
  <si>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</si>
  <si>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</si>
  <si>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</si>
  <si>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</si>
  <si>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</si>
  <si>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</si>
  <si>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</si>
  <si>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</si>
  <si>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</si>
  <si>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</si>
  <si>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</si>
  <si>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</si>
  <si>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</si>
  <si>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</si>
  <si>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</si>
  <si>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</si>
  <si>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</si>
  <si>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</si>
  <si>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</si>
  <si>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</si>
  <si>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</si>
  <si>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</si>
  <si>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</si>
  <si>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</si>
  <si>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</si>
  <si>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</si>
  <si>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</si>
  <si>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</si>
  <si>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</si>
  <si>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</si>
  <si>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</si>
  <si>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</si>
  <si>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</si>
  <si>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</si>
  <si>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</si>
  <si>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</si>
  <si>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</si>
  <si>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</si>
  <si>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</si>
  <si>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</si>
  <si>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</si>
  <si>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</si>
  <si>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</si>
  <si>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</si>
  <si>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</si>
  <si>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</si>
  <si>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</si>
  <si>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</si>
  <si>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</si>
  <si>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</si>
  <si>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</si>
  <si>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</si>
  <si>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</si>
  <si>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</si>
  <si>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</si>
  <si>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</si>
  <si>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</si>
  <si>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</si>
  <si>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</si>
  <si>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</si>
  <si>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</si>
  <si>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</si>
  <si>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</si>
  <si>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</si>
  <si>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</si>
  <si>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</si>
  <si>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</si>
  <si>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</si>
  <si>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</si>
  <si>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</si>
  <si>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</si>
  <si>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</si>
  <si>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</si>
  <si>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</si>
  <si>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</si>
  <si>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</si>
  <si>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</si>
  <si>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</si>
  <si>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</si>
  <si>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</si>
  <si>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</si>
  <si>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</si>
  <si>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</si>
  <si>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</si>
  <si>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</si>
  <si>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</si>
  <si>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</si>
  <si>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</si>
  <si>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</si>
  <si>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</si>
  <si>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</si>
  <si>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</si>
  <si>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</si>
  <si>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</si>
  <si>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</si>
  <si>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</si>
  <si>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</si>
  <si>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</si>
  <si>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</si>
  <si>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</si>
  <si>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</si>
  <si>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</si>
  <si>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</si>
  <si>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</si>
  <si>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</si>
  <si>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</si>
  <si>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</si>
  <si>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</si>
  <si>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</si>
  <si>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</si>
  <si>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</si>
  <si>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</si>
  <si>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</si>
  <si>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</si>
  <si>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</si>
  <si>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</si>
  <si>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</si>
  <si>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</si>
  <si>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</si>
  <si>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</si>
  <si>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</si>
  <si>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</si>
  <si>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</si>
  <si>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</si>
  <si>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</si>
  <si>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</si>
  <si>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</si>
  <si>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</si>
  <si>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</si>
  <si>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</si>
  <si>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</si>
  <si>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</si>
  <si>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</si>
  <si>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</si>
  <si>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</si>
  <si>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</si>
  <si>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</si>
  <si>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</si>
  <si>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</si>
  <si>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</si>
  <si>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</si>
  <si>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</si>
  <si>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</si>
  <si>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</si>
  <si>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</si>
  <si>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</si>
  <si>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</si>
  <si>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</si>
  <si>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</si>
  <si>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</si>
  <si>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</si>
  <si>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</si>
  <si>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</si>
  <si>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</si>
  <si>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</si>
  <si>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</si>
  <si>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</si>
  <si>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</si>
  <si>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</si>
  <si>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</si>
  <si>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</si>
  <si>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</si>
  <si>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</si>
  <si>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</si>
  <si>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</si>
  <si>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</si>
  <si>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</si>
  <si>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</si>
  <si>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</si>
  <si>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</si>
  <si>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</si>
  <si>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</si>
  <si>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</si>
  <si>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</si>
  <si>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</si>
  <si>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</si>
  <si>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</si>
  <si>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</si>
  <si>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</si>
  <si>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</si>
  <si>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</si>
  <si>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</si>
  <si>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</si>
  <si>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</si>
  <si>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</si>
  <si>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</si>
  <si>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</si>
  <si>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</si>
  <si>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</si>
  <si>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</si>
  <si>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</si>
  <si>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</si>
  <si>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</si>
  <si>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</si>
  <si>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</si>
  <si>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</si>
  <si>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</si>
  <si>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</si>
  <si>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</si>
  <si>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</si>
  <si>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</si>
  <si>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</si>
  <si>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</si>
  <si>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</si>
  <si>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</si>
  <si>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</si>
  <si>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</si>
  <si>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</si>
  <si>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</si>
  <si>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</si>
  <si>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</si>
  <si>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</si>
  <si>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</si>
  <si>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</si>
  <si>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</si>
  <si>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</si>
  <si>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</si>
  <si>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</si>
  <si>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</si>
  <si>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</si>
  <si>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</si>
  <si>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</si>
  <si>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</si>
  <si>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</si>
  <si>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</si>
  <si>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</si>
  <si>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</si>
  <si>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</si>
  <si>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</si>
  <si>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</si>
  <si>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</si>
  <si>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</si>
  <si>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</si>
  <si>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</si>
  <si>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</si>
  <si>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</si>
  <si>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</si>
  <si>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</si>
  <si>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</si>
  <si>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</si>
  <si>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</si>
  <si>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</si>
  <si>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</si>
  <si>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</si>
  <si>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</si>
  <si>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</si>
  <si>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</si>
  <si>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</si>
  <si>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</si>
  <si>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</si>
  <si>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</si>
  <si>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</si>
  <si>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</si>
  <si>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</si>
  <si>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</si>
  <si>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</si>
  <si>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</si>
  <si>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</si>
  <si>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</si>
  <si>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</si>
  <si>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</si>
  <si>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</si>
  <si>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</si>
  <si>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</si>
  <si>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</si>
  <si>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</si>
  <si>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</si>
  <si>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</si>
  <si>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</si>
  <si>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</si>
  <si>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</si>
  <si>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</si>
  <si>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</si>
  <si>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</si>
  <si>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</si>
  <si>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</si>
  <si>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</si>
  <si>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</si>
  <si>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</si>
  <si>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</si>
  <si>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</si>
  <si>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</si>
  <si>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</si>
  <si>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</si>
  <si>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</si>
  <si>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</si>
  <si>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</si>
  <si>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</si>
  <si>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</si>
  <si>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</si>
  <si>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</si>
  <si>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</si>
  <si>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</si>
  <si>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</si>
  <si>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</si>
  <si>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</si>
  <si>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</si>
  <si>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</si>
  <si>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</si>
  <si>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</si>
  <si>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</si>
  <si>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</si>
  <si>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</si>
  <si>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</si>
  <si>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</si>
  <si>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</si>
  <si>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</si>
  <si>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</si>
  <si>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</si>
  <si>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</si>
  <si>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</si>
  <si>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</si>
  <si>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</si>
  <si>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</si>
  <si>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</si>
  <si>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</si>
  <si>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</si>
  <si>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</si>
  <si>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</si>
  <si>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</si>
  <si>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</si>
  <si>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</si>
  <si>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</si>
  <si>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</si>
  <si>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</si>
  <si>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</si>
  <si>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</si>
  <si>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</si>
  <si>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</si>
  <si>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</si>
  <si>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</si>
  <si>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</si>
  <si>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</si>
  <si>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</si>
  <si>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</si>
  <si>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</si>
  <si>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</si>
  <si>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</si>
  <si>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</si>
  <si>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</si>
  <si>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</si>
  <si>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</si>
  <si>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</si>
  <si>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</si>
  <si>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</si>
  <si>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</si>
  <si>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</si>
  <si>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</si>
  <si>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</si>
  <si>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</si>
  <si>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</si>
  <si>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</si>
  <si>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</si>
  <si>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</si>
  <si>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</si>
  <si>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</si>
  <si>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</si>
  <si>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</si>
  <si>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</si>
  <si>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</si>
  <si>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</si>
  <si>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</si>
  <si>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</si>
  <si>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</si>
  <si>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</si>
  <si>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</si>
  <si>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</si>
  <si>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</si>
  <si>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</si>
  <si>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</si>
  <si>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</si>
  <si>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</si>
  <si>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</si>
  <si>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</si>
  <si>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</si>
  <si>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</si>
  <si>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</si>
  <si>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</si>
  <si>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</si>
  <si>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</si>
  <si>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</si>
  <si>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</si>
  <si>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</si>
  <si>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</si>
  <si>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</si>
  <si>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</si>
  <si>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</si>
  <si>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</si>
  <si>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</si>
  <si>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</si>
  <si>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</si>
  <si>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</si>
  <si>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</si>
  <si>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</si>
  <si>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</si>
  <si>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</si>
  <si>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</si>
  <si>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</si>
  <si>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</si>
  <si>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</si>
  <si>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</si>
  <si>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</si>
  <si>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</si>
  <si>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</si>
  <si>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</si>
  <si>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</si>
  <si>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</si>
  <si>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</si>
  <si>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</si>
  <si>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</si>
  <si>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</si>
  <si>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</si>
  <si>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</si>
  <si>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</si>
  <si>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</si>
  <si>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</si>
  <si>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</si>
  <si>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</si>
  <si>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</si>
  <si>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</si>
  <si>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</si>
  <si>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</si>
  <si>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</si>
  <si>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</si>
  <si>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</si>
  <si>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</si>
  <si>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</si>
  <si>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</si>
  <si>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</si>
  <si>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</si>
  <si>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</si>
  <si>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</si>
  <si>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</si>
  <si>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</si>
  <si>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</si>
  <si>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</si>
  <si>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</si>
  <si>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</si>
  <si>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</si>
  <si>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</si>
  <si>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</si>
  <si>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</si>
  <si>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</si>
  <si>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</si>
  <si>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</si>
  <si>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</si>
  <si>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</si>
  <si>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</si>
  <si>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</si>
  <si>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</si>
  <si>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</si>
  <si>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</si>
  <si>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</si>
  <si>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</si>
  <si>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</si>
  <si>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</si>
  <si>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</si>
  <si>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</si>
  <si>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</si>
  <si>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</si>
  <si>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</si>
  <si>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</si>
  <si>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</si>
  <si>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</si>
  <si>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</si>
  <si>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</si>
  <si>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</si>
  <si>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</si>
  <si>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</si>
  <si>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</si>
  <si>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</si>
  <si>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</si>
  <si>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</si>
  <si>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</si>
  <si>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</si>
  <si>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</si>
  <si>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</si>
  <si>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</si>
  <si>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</si>
  <si>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</si>
  <si>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</si>
  <si>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</si>
  <si>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</si>
  <si>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</si>
  <si>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</si>
  <si>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</si>
  <si>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</si>
  <si>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</si>
  <si>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</si>
  <si>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</si>
  <si>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</si>
  <si>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</si>
  <si>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</si>
  <si>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</si>
  <si>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</si>
  <si>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</si>
  <si>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</si>
  <si>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</si>
  <si>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</si>
  <si>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</si>
  <si>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</si>
  <si>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</si>
  <si>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</si>
  <si>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</si>
  <si>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</si>
  <si>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</si>
  <si>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</si>
  <si>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</si>
  <si>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</si>
  <si>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</si>
  <si>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</si>
  <si>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</si>
  <si>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</si>
  <si>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</si>
  <si>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</si>
  <si>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</si>
  <si>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</si>
  <si>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</si>
  <si>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</si>
  <si>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</si>
  <si>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</si>
  <si>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</si>
  <si>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</si>
  <si>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</si>
  <si>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</si>
  <si>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</si>
  <si>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</si>
  <si>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</si>
  <si>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</si>
  <si>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</si>
  <si>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</si>
  <si>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</si>
  <si>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</si>
  <si>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</si>
  <si>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</si>
  <si>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</si>
  <si>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</si>
  <si>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</si>
  <si>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</si>
  <si>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</si>
  <si>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</si>
  <si>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</si>
  <si>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</si>
  <si>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</si>
  <si>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</si>
  <si>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</si>
  <si>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</si>
  <si>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</si>
  <si>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</si>
  <si>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</si>
  <si>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</si>
  <si>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</si>
  <si>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</si>
  <si>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</si>
  <si>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</si>
  <si>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</si>
  <si>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</si>
  <si>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</si>
  <si>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</si>
  <si>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</si>
  <si>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</si>
  <si>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</si>
  <si>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</si>
  <si>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</si>
  <si>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</si>
  <si>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</si>
  <si>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</si>
  <si>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</si>
  <si>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</si>
  <si>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</si>
  <si>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</si>
  <si>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</si>
  <si>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</si>
  <si>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</si>
  <si>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</si>
  <si>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</si>
  <si>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</si>
  <si>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</si>
  <si>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</si>
  <si>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</si>
  <si>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</si>
  <si>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</si>
  <si>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</si>
  <si>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</si>
  <si>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</si>
  <si>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</si>
  <si>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</si>
  <si>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</si>
  <si>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</si>
  <si>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</si>
  <si>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</si>
  <si>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</si>
  <si>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</si>
  <si>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</si>
  <si>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</si>
  <si>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</si>
  <si>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</si>
  <si>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</si>
  <si>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</si>
  <si>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</si>
  <si>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</si>
  <si>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</si>
  <si>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</si>
  <si>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</si>
  <si>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</si>
  <si>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</si>
  <si>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</si>
  <si>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</si>
  <si>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</si>
  <si>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</si>
  <si>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</si>
  <si>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</si>
  <si>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</si>
  <si>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</si>
  <si>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</si>
  <si>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</si>
  <si>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</si>
  <si>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</si>
  <si>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</si>
  <si>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</si>
  <si>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</si>
  <si>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</si>
  <si>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</si>
  <si>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</si>
  <si>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</si>
  <si>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</si>
  <si>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</si>
  <si>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</si>
  <si>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</si>
  <si>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</si>
  <si>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</si>
  <si>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</si>
  <si>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</si>
  <si>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</si>
  <si>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</si>
  <si>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</si>
  <si>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</si>
  <si>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</si>
  <si>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</si>
  <si>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</si>
  <si>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</si>
  <si>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</si>
  <si>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</si>
  <si>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</si>
  <si>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</si>
  <si>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</si>
  <si>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</si>
  <si>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</si>
  <si>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</si>
  <si>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</si>
  <si>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</si>
  <si>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</si>
  <si>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</si>
  <si>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</si>
  <si>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</si>
  <si>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</si>
  <si>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</si>
  <si>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</si>
  <si>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</si>
  <si>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</si>
  <si>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</si>
  <si>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</si>
  <si>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</si>
  <si>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</si>
  <si>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</si>
  <si>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</si>
  <si>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</si>
  <si>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</si>
  <si>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</si>
  <si>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</si>
  <si>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</si>
  <si>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</si>
  <si>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</si>
  <si>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</si>
  <si>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</si>
  <si>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</si>
  <si>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</si>
  <si>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</si>
  <si>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</si>
  <si>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</si>
  <si>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</si>
  <si>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</si>
  <si>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</si>
  <si>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</si>
  <si>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</si>
  <si>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</si>
  <si>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</si>
  <si>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</si>
  <si>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</si>
  <si>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</si>
  <si>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</si>
  <si>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</si>
  <si>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</si>
  <si>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</si>
  <si>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</si>
  <si>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</si>
  <si>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</si>
  <si>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</si>
  <si>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</si>
  <si>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</si>
  <si>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</si>
  <si>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</si>
  <si>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</si>
  <si>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</si>
  <si>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</si>
  <si>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</si>
  <si>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</si>
  <si>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</si>
  <si>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</si>
  <si>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</si>
  <si>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</si>
  <si>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</si>
  <si>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</si>
  <si>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</si>
  <si>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</si>
  <si>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</si>
  <si>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</si>
  <si>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</si>
  <si>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</si>
  <si>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</si>
  <si>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</si>
  <si>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</si>
  <si>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</si>
  <si>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</si>
  <si>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</si>
  <si>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</si>
  <si>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</si>
  <si>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</si>
  <si>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</si>
  <si>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</si>
  <si>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</si>
  <si>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</si>
  <si>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</si>
  <si>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</si>
  <si>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</si>
  <si>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</si>
  <si>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</si>
  <si>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</si>
  <si>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</si>
  <si>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</si>
  <si>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</si>
  <si>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</si>
  <si>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</si>
  <si>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</si>
  <si>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</si>
  <si>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</si>
  <si>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</si>
  <si>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</si>
  <si>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</si>
  <si>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</si>
  <si>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</si>
  <si>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</si>
  <si>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</si>
  <si>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</si>
  <si>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</si>
  <si>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</si>
  <si>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</si>
  <si>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</si>
  <si>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</si>
  <si>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</si>
  <si>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</si>
  <si>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</si>
  <si>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</si>
  <si>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</si>
  <si>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</si>
  <si>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</si>
  <si>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</si>
  <si>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</si>
  <si>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</si>
  <si>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</si>
  <si>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</si>
  <si>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</si>
  <si>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</si>
  <si>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</si>
  <si>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</si>
  <si>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</si>
  <si>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</si>
  <si>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</si>
  <si>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</si>
  <si>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</si>
  <si>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</si>
  <si>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</si>
  <si>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</si>
  <si>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</si>
  <si>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</si>
  <si>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</si>
  <si>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</si>
  <si>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</si>
  <si>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</si>
  <si>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</si>
  <si>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</si>
  <si>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</si>
  <si>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</si>
  <si>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</si>
  <si>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</si>
  <si>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</si>
  <si>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</si>
  <si>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</si>
  <si>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</si>
  <si>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</si>
  <si>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</si>
  <si>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</si>
  <si>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</si>
  <si>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</si>
  <si>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</si>
  <si>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</si>
  <si>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</si>
  <si>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</si>
  <si>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</si>
  <si>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</si>
  <si>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</si>
  <si>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</si>
  <si>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</si>
  <si>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</si>
  <si>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</si>
  <si>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</si>
  <si>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</si>
  <si>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</si>
  <si>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</si>
  <si>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</si>
  <si>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</si>
  <si>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</si>
  <si>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</si>
  <si>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</si>
  <si>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</si>
  <si>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</si>
  <si>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</si>
  <si>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</si>
  <si>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</si>
  <si>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</si>
  <si>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</si>
  <si>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</si>
  <si>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</si>
  <si>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</si>
  <si>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</si>
  <si>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</si>
  <si>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</si>
  <si>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</si>
  <si>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</si>
  <si>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</si>
  <si>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</si>
  <si>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</si>
  <si>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</si>
  <si>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</si>
  <si>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</si>
  <si>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</si>
  <si>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</si>
  <si>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</si>
  <si>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</si>
  <si>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</si>
  <si>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</si>
  <si>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</si>
  <si>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</si>
  <si>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</si>
  <si>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</si>
  <si>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</si>
  <si>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</si>
  <si>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</si>
  <si>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</si>
  <si>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</si>
  <si>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</si>
  <si>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</si>
  <si>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</si>
  <si>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</si>
  <si>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</si>
  <si>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</si>
  <si>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</si>
  <si>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</si>
  <si>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</si>
  <si>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</si>
  <si>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</si>
  <si>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</si>
  <si>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</si>
  <si>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</si>
  <si>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</si>
  <si>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</si>
  <si>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</si>
  <si>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</si>
  <si>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</si>
  <si>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</si>
  <si>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</si>
  <si>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</si>
  <si>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</si>
  <si>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</si>
  <si>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</si>
  <si>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</si>
  <si>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</si>
  <si>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</si>
  <si>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</si>
  <si>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</si>
  <si>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</si>
  <si>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</si>
  <si>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</si>
  <si>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</si>
  <si>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</si>
  <si>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</si>
  <si>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</si>
  <si>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</si>
  <si>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</si>
  <si>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</si>
  <si>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</si>
  <si>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</si>
  <si>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</si>
  <si>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</si>
  <si>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</si>
  <si>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</si>
  <si>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</si>
  <si>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</si>
  <si>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</si>
  <si>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</si>
  <si>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</si>
  <si>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</si>
  <si>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</si>
  <si>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</si>
  <si>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</si>
  <si>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</si>
  <si>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</si>
  <si>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</si>
  <si>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</si>
  <si>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</si>
  <si>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</si>
  <si>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</si>
  <si>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</si>
  <si>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</si>
  <si>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</si>
  <si>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</si>
  <si>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</si>
  <si>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</si>
  <si>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</si>
  <si>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</si>
  <si>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</si>
  <si>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</si>
  <si>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</si>
  <si>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</si>
  <si>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</si>
  <si>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</si>
  <si>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</si>
  <si>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</si>
  <si>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</si>
  <si>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</si>
  <si>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</si>
  <si>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</si>
  <si>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</si>
  <si>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</si>
  <si>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</si>
  <si>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</si>
  <si>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</si>
  <si>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</si>
  <si>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</si>
  <si>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</si>
  <si>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</si>
  <si>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</si>
  <si>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</si>
  <si>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</si>
  <si>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</si>
  <si>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</si>
  <si>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</si>
  <si>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</si>
  <si>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</si>
  <si>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</si>
  <si>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</si>
  <si>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</si>
  <si>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</si>
  <si>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</si>
  <si>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</si>
  <si>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</si>
  <si>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</si>
  <si>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</si>
  <si>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</si>
  <si>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</si>
  <si>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</si>
  <si>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</si>
  <si>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</si>
  <si>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</si>
  <si>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</si>
  <si>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</si>
  <si>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</si>
  <si>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</si>
  <si>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</si>
  <si>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</si>
  <si>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</si>
  <si>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</si>
  <si>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</si>
  <si>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</si>
  <si>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</si>
  <si>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</si>
  <si>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</si>
  <si>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</si>
  <si>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</si>
  <si>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</si>
  <si>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</si>
  <si>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</si>
  <si>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</si>
  <si>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</si>
  <si>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</si>
  <si>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</si>
  <si>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</si>
  <si>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</si>
  <si>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</si>
  <si>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</si>
  <si>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</si>
  <si>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</si>
  <si>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</si>
  <si>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</si>
  <si>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</si>
  <si>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</si>
  <si>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</si>
  <si>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</si>
  <si>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</si>
  <si>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</si>
  <si>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</si>
  <si>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</si>
  <si>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</si>
  <si>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</si>
  <si>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</si>
  <si>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</si>
  <si>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</si>
  <si>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</si>
  <si>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</si>
  <si>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</si>
  <si>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</si>
  <si>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</si>
  <si>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</si>
  <si>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</si>
  <si>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</si>
  <si>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</si>
  <si>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</si>
  <si>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</si>
  <si>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</si>
  <si>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</si>
  <si>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</si>
  <si>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</si>
  <si>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</si>
  <si>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</si>
  <si>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</si>
  <si>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</si>
  <si>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</si>
  <si>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</si>
  <si>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</si>
  <si>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</si>
  <si>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</si>
  <si>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</si>
  <si>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</si>
  <si>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</si>
  <si>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</si>
  <si>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</si>
  <si>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</si>
  <si>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</si>
  <si>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</si>
  <si>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</si>
  <si>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</si>
  <si>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</si>
  <si>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</si>
  <si>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</si>
  <si>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</si>
  <si>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</si>
  <si>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</si>
  <si>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</si>
  <si>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</si>
  <si>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</si>
  <si>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</si>
  <si>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</si>
  <si>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</si>
  <si>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</si>
  <si>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</si>
  <si>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</si>
  <si>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</si>
  <si>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</si>
  <si>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</si>
  <si>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</si>
  <si>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</si>
  <si>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</si>
  <si>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</si>
  <si>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</si>
  <si>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</si>
  <si>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</si>
  <si>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</si>
  <si>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</si>
  <si>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</si>
  <si>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</si>
  <si>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</si>
  <si>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</si>
  <si>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</si>
  <si>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</si>
  <si>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</si>
  <si>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</si>
  <si>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</si>
  <si>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</si>
  <si>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</si>
  <si>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</si>
  <si>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</si>
  <si>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</si>
  <si>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</si>
  <si>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</si>
  <si>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</si>
  <si>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</si>
  <si>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</si>
  <si>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</si>
  <si>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</si>
  <si>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</si>
  <si>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</si>
  <si>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</si>
  <si>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</si>
  <si>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</si>
  <si>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</si>
  <si>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</si>
  <si>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</si>
  <si>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</si>
  <si>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</si>
  <si>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</si>
  <si>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</si>
  <si>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</si>
  <si>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</si>
  <si>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</si>
  <si>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</si>
  <si>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</si>
  <si>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</si>
  <si>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</si>
  <si>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</si>
  <si>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</si>
  <si>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</si>
  <si>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</si>
  <si>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</si>
  <si>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</si>
  <si>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</si>
  <si>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</si>
  <si>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</si>
  <si>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</si>
  <si>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</si>
  <si>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</si>
  <si>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</si>
  <si>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</si>
  <si>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</si>
  <si>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</si>
  <si>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</si>
  <si>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</si>
  <si>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</si>
  <si>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</si>
  <si>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</si>
  <si>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</si>
  <si>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</si>
  <si>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</si>
  <si>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</si>
  <si>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</si>
  <si>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</si>
  <si>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</si>
  <si>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</si>
  <si>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</si>
  <si>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</si>
  <si>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</si>
  <si>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</si>
  <si>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</si>
  <si>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</si>
  <si>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</si>
  <si>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</si>
  <si>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</si>
  <si>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</si>
  <si>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</si>
  <si>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</si>
  <si>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</si>
  <si>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</si>
  <si>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</si>
  <si>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</si>
  <si>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</si>
  <si>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</si>
  <si>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</si>
  <si>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</si>
  <si>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</si>
  <si>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</si>
  <si>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</si>
  <si>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</si>
  <si>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</si>
  <si>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</si>
  <si>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</si>
  <si>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</si>
  <si>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</si>
  <si>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</si>
  <si>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</si>
  <si>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</si>
  <si>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</si>
  <si>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</si>
  <si>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</si>
  <si>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</si>
  <si>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</si>
  <si>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</si>
  <si>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</si>
  <si>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</si>
  <si>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</si>
  <si>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</si>
  <si>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</si>
  <si>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</si>
  <si>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</si>
  <si>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</si>
  <si>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</si>
  <si>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</si>
  <si>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</si>
  <si>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</si>
  <si>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</si>
  <si>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</si>
  <si>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</si>
  <si>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</si>
  <si>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</si>
  <si>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</si>
  <si>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</si>
  <si>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</si>
  <si>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</si>
  <si>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</si>
  <si>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</si>
  <si>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</si>
  <si>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</si>
  <si>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</si>
  <si>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</si>
  <si>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</si>
  <si>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</si>
  <si>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</si>
  <si>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</si>
  <si>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</si>
  <si>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</si>
  <si>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</si>
  <si>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</si>
  <si>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</si>
  <si>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</si>
  <si>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</si>
  <si>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</si>
  <si>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</si>
  <si>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</si>
  <si>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</si>
  <si>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</si>
  <si>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</si>
  <si>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</si>
  <si>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</si>
  <si>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</si>
  <si>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</si>
  <si>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</si>
  <si>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</si>
  <si>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</si>
  <si>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</si>
  <si>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</si>
  <si>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</si>
  <si>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</si>
  <si>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</si>
  <si>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</si>
  <si>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</si>
  <si>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</si>
  <si>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</si>
  <si>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</si>
  <si>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</si>
  <si>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</si>
  <si>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</si>
  <si>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</si>
  <si>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</si>
  <si>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</si>
  <si>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</si>
  <si>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</si>
  <si>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</si>
  <si>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</si>
  <si>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</si>
  <si>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</si>
  <si>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</si>
  <si>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</si>
  <si>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</si>
  <si>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</si>
  <si>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</si>
  <si>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</si>
  <si>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</si>
  <si>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</si>
  <si>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</si>
  <si>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</si>
  <si>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</si>
  <si>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</si>
  <si>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</si>
  <si>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</si>
  <si>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</si>
  <si>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</si>
  <si>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</si>
  <si>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</si>
  <si>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</si>
  <si>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</si>
  <si>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</si>
  <si>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</si>
  <si>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</si>
  <si>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</si>
  <si>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</si>
  <si>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</si>
  <si>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</si>
  <si>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</si>
  <si>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</si>
  <si>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</si>
  <si>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</si>
  <si>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</si>
  <si>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</si>
  <si>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</si>
  <si>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</si>
  <si>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</si>
  <si>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</si>
  <si>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</si>
  <si>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</si>
  <si>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</si>
  <si>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</si>
  <si>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</si>
  <si>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</si>
  <si>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</si>
  <si>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</si>
  <si>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</si>
  <si>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</si>
  <si>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</si>
  <si>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</si>
  <si>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</si>
  <si>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</si>
  <si>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</si>
  <si>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</si>
  <si>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</si>
  <si>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</si>
  <si>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</si>
  <si>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</si>
  <si>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</si>
  <si>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</si>
  <si>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</si>
  <si>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</si>
  <si>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</si>
  <si>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</si>
  <si>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</si>
  <si>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</si>
  <si>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</si>
  <si>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</si>
  <si>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</si>
  <si>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</si>
  <si>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</si>
  <si>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</si>
  <si>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</si>
  <si>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</si>
  <si>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</si>
  <si>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</si>
  <si>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</si>
  <si>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</si>
  <si>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</si>
  <si>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</si>
  <si>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</si>
  <si>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</si>
  <si>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</si>
  <si>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</si>
  <si>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</si>
  <si>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</si>
  <si>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</si>
  <si>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</si>
  <si>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</si>
  <si>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</si>
  <si>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</si>
  <si>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</si>
  <si>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</si>
  <si>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</si>
  <si>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</si>
  <si>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</si>
  <si>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</si>
  <si>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</si>
  <si>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</si>
  <si>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</si>
  <si>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</si>
  <si>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</si>
  <si>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</si>
  <si>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</si>
  <si>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</si>
  <si>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</si>
  <si>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</si>
  <si>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</si>
  <si>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</si>
  <si>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</si>
  <si>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</si>
  <si>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</si>
  <si>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</si>
  <si>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</si>
  <si>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</si>
  <si>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</si>
  <si>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</si>
  <si>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</si>
  <si>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</si>
  <si>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</si>
  <si>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</si>
  <si>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</si>
  <si>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</si>
  <si>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</si>
  <si>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</si>
  <si>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</si>
  <si>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</si>
  <si>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</si>
  <si>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</si>
  <si>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</si>
  <si>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</si>
  <si>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</si>
  <si>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</si>
  <si>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</si>
  <si>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</si>
  <si>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</si>
  <si>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</si>
  <si>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</si>
  <si>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</si>
  <si>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</si>
  <si>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</si>
  <si>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</si>
  <si>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</si>
  <si>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</si>
  <si>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</si>
  <si>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</si>
  <si>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</si>
  <si>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</si>
  <si>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</si>
  <si>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</si>
  <si>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</si>
  <si>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</si>
  <si>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</si>
  <si>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</si>
  <si>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</si>
  <si>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</si>
  <si>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</si>
  <si>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</si>
  <si>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</si>
  <si>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</si>
  <si>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</si>
  <si>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</si>
  <si>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</si>
  <si>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</si>
  <si>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</si>
  <si>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</si>
  <si>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</si>
  <si>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</si>
  <si>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</si>
  <si>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</si>
  <si>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</si>
  <si>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</si>
  <si>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</si>
  <si>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</si>
  <si>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</si>
  <si>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</si>
  <si>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</si>
  <si>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</si>
  <si>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</si>
  <si>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</si>
  <si>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</si>
  <si>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</si>
  <si>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</si>
  <si>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</si>
  <si>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</si>
  <si>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</si>
  <si>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</si>
  <si>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</si>
  <si>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</si>
  <si>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</si>
  <si>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</si>
  <si>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</si>
  <si>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</si>
  <si>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</si>
  <si>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</si>
  <si>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</si>
  <si>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</si>
  <si>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</si>
  <si>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</si>
  <si>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</si>
  <si>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</si>
  <si>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</si>
  <si>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</si>
  <si>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</si>
  <si>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</si>
  <si>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</si>
  <si>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</si>
  <si>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</si>
  <si>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</si>
  <si>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</si>
  <si>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</si>
  <si>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</si>
  <si>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</si>
  <si>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</si>
  <si>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</si>
  <si>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</si>
  <si>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</si>
  <si>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</si>
  <si>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</si>
  <si>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</si>
  <si>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</si>
  <si>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</si>
  <si>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</si>
  <si>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</si>
  <si>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</si>
  <si>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</si>
  <si>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</si>
  <si>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</si>
  <si>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</si>
  <si>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</si>
  <si>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</si>
  <si>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</si>
  <si>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</si>
  <si>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</si>
  <si>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</si>
  <si>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</si>
  <si>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</si>
  <si>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</si>
  <si>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</si>
  <si>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</si>
  <si>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</si>
  <si>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</si>
  <si>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</si>
  <si>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</si>
  <si>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</si>
  <si>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</si>
  <si>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</si>
  <si>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</si>
  <si>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</si>
  <si>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</si>
  <si>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</si>
  <si>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</si>
  <si>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</si>
  <si>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</si>
  <si>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</si>
  <si>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</si>
  <si>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</si>
  <si>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</si>
  <si>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</si>
  <si>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</si>
  <si>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</si>
  <si>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</si>
  <si>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</si>
  <si>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</si>
  <si>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</si>
  <si>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</si>
  <si>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</si>
  <si>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</si>
  <si>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</si>
  <si>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</si>
  <si>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</si>
  <si>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</si>
  <si>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</si>
  <si>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</si>
  <si>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</si>
  <si>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</si>
  <si>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</si>
  <si>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</si>
  <si>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</si>
  <si>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</si>
  <si>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</si>
  <si>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</si>
  <si>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</si>
  <si>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</si>
  <si>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</si>
  <si>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</si>
  <si>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</si>
  <si>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</si>
  <si>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</si>
  <si>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</si>
  <si>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</si>
  <si>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</si>
  <si>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</si>
  <si>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</si>
  <si>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</si>
  <si>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</si>
  <si>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</si>
  <si>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</si>
  <si>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</si>
  <si>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</si>
  <si>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</si>
  <si>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</si>
  <si>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</si>
  <si>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</si>
  <si>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</si>
  <si>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</si>
  <si>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</si>
  <si>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</si>
  <si>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</si>
  <si>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</si>
  <si>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</si>
  <si>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</si>
  <si>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</si>
  <si>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</si>
  <si>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</si>
  <si>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</si>
  <si>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</si>
  <si>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</si>
  <si>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</si>
  <si>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</si>
  <si>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</si>
  <si>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</si>
  <si>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</si>
  <si>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</si>
  <si>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</si>
  <si>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</si>
  <si>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</si>
  <si>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</si>
  <si>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</si>
  <si>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</si>
  <si>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</si>
  <si>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</si>
  <si>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</si>
  <si>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</si>
  <si>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</si>
  <si>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</si>
  <si>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</si>
  <si>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</si>
  <si>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</si>
  <si>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</si>
  <si>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</si>
  <si>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</si>
  <si>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</si>
  <si>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</si>
  <si>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</si>
  <si>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</si>
  <si>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</si>
  <si>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</si>
  <si>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</si>
  <si>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</si>
  <si>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</si>
  <si>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</si>
  <si>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</si>
  <si>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</si>
  <si>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</si>
  <si>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</si>
  <si>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</si>
  <si>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</si>
  <si>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</si>
  <si>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</si>
  <si>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</si>
  <si>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</si>
  <si>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</si>
  <si>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</si>
  <si>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</si>
  <si>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</si>
  <si>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</si>
  <si>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</si>
  <si>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</si>
  <si>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</si>
  <si>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</si>
  <si>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</si>
  <si>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</si>
  <si>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</si>
  <si>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</si>
  <si>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</si>
  <si>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</si>
  <si>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</si>
  <si>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</si>
  <si>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</si>
  <si>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</si>
  <si>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</si>
  <si>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</si>
  <si>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</si>
  <si>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</si>
  <si>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</si>
  <si>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</si>
  <si>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</si>
  <si>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</si>
  <si>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</si>
  <si>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</si>
  <si>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</si>
  <si>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</si>
  <si>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</si>
  <si>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</si>
  <si>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</si>
  <si>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</si>
  <si>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</si>
  <si>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</si>
  <si>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</si>
  <si>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</si>
  <si>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</si>
  <si>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</si>
  <si>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</si>
  <si>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</si>
  <si>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</si>
  <si>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</si>
  <si>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</si>
  <si>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</si>
  <si>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</si>
  <si>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</si>
  <si>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</si>
  <si>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</si>
  <si>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</si>
  <si>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</si>
  <si>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</si>
  <si>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</si>
  <si>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</si>
  <si>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</si>
  <si>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</si>
  <si>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</si>
  <si>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</si>
  <si>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</si>
  <si>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</si>
  <si>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</si>
  <si>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</si>
  <si>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</si>
  <si>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</si>
  <si>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</si>
  <si>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</si>
  <si>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</si>
  <si>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</si>
  <si>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</si>
  <si>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</si>
  <si>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</si>
  <si>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</si>
  <si>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</si>
  <si>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</si>
  <si>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</si>
  <si>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</si>
  <si>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</si>
  <si>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</si>
  <si>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</si>
  <si>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</si>
  <si>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</si>
  <si>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</si>
  <si>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</si>
  <si>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</si>
  <si>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</si>
  <si>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</si>
  <si>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</si>
  <si>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</si>
  <si>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</si>
  <si>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</si>
  <si>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</si>
  <si>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</si>
  <si>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</si>
  <si>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</si>
  <si>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</si>
  <si>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</si>
  <si>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</si>
  <si>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</si>
  <si>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</si>
  <si>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</si>
  <si>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</si>
  <si>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</si>
  <si>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</si>
  <si>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</si>
  <si>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</si>
  <si>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</si>
  <si>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</si>
  <si>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</si>
  <si>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</si>
  <si>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</si>
  <si>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</si>
  <si>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</si>
  <si>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</si>
  <si>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</si>
  <si>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</si>
  <si>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</si>
  <si>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</si>
  <si>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</si>
  <si>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</si>
  <si>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</si>
  <si>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</si>
  <si>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</si>
  <si>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</si>
  <si>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</si>
  <si>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</si>
  <si>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</si>
  <si>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</si>
  <si>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</si>
  <si>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</si>
  <si>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</si>
  <si>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</si>
  <si>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</si>
  <si>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</si>
  <si>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</si>
  <si>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</si>
  <si>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</si>
  <si>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</si>
  <si>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</si>
  <si>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</si>
  <si>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</si>
  <si>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</si>
  <si>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</si>
  <si>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</si>
  <si>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</si>
  <si>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</si>
  <si>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</si>
  <si>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</si>
  <si>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</si>
  <si>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</si>
  <si>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</si>
  <si>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</si>
  <si>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</si>
  <si>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</si>
  <si>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</si>
  <si>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</si>
  <si>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</si>
  <si>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</si>
  <si>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</si>
  <si>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</si>
  <si>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</si>
  <si>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</si>
  <si>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</si>
  <si>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</si>
  <si>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</si>
  <si>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</si>
  <si>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</si>
  <si>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</si>
  <si>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</si>
  <si>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</si>
  <si>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</si>
  <si>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</si>
  <si>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</si>
  <si>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</si>
  <si>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</si>
  <si>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</si>
  <si>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</si>
  <si>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</si>
  <si>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</si>
  <si>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</si>
  <si>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</si>
  <si>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</si>
  <si>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</si>
  <si>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</si>
  <si>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</si>
  <si>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</si>
  <si>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</si>
  <si>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</si>
  <si>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</si>
  <si>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</si>
  <si>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</si>
  <si>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</si>
  <si>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</si>
  <si>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</si>
  <si>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</si>
  <si>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</si>
  <si>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</si>
  <si>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</si>
  <si>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</si>
  <si>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</si>
  <si>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</si>
  <si>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</si>
  <si>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</si>
  <si>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</si>
  <si>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</si>
  <si>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</si>
  <si>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</si>
  <si>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</si>
  <si>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</si>
  <si>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</si>
  <si>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</si>
  <si>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</si>
  <si>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</si>
  <si>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</si>
  <si>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</si>
  <si>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</si>
  <si>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</si>
  <si>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</si>
  <si>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</si>
  <si>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</si>
  <si>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</si>
  <si>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</si>
  <si>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</si>
  <si>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</si>
  <si>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</si>
  <si>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</si>
  <si>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</si>
  <si>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</si>
  <si>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</si>
  <si>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</si>
  <si>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</si>
  <si>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</si>
  <si>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</si>
  <si>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</si>
  <si>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</si>
  <si>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</si>
  <si>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</si>
  <si>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</si>
  <si>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</si>
  <si>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</si>
  <si>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</si>
  <si>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</si>
  <si>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</si>
  <si>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</si>
  <si>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</si>
  <si>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</si>
  <si>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</si>
  <si>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</si>
  <si>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</si>
  <si>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</si>
  <si>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</si>
  <si>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</si>
  <si>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</si>
  <si>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</si>
  <si>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</si>
  <si>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</si>
  <si>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</si>
  <si>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</si>
  <si>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</si>
  <si>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</si>
  <si>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</si>
  <si>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</si>
  <si>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</si>
  <si>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</si>
  <si>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</si>
  <si>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</si>
  <si>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</si>
  <si>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</si>
  <si>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</si>
  <si>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</si>
  <si>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</si>
  <si>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</si>
  <si>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</si>
  <si>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</si>
  <si>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</si>
  <si>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</si>
  <si>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</si>
  <si>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</si>
  <si>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</si>
  <si>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</si>
  <si>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</si>
  <si>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</si>
  <si>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</si>
  <si>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</si>
  <si>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</si>
  <si>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</si>
  <si>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</si>
  <si>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</si>
  <si>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</si>
  <si>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</si>
  <si>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</si>
  <si>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</si>
  <si>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</si>
  <si>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</si>
  <si>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</si>
  <si>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</si>
  <si>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</si>
  <si>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</si>
  <si>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</si>
  <si>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</si>
  <si>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</si>
  <si>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</si>
  <si>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</si>
  <si>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</si>
  <si>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</si>
  <si>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</si>
  <si>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</si>
  <si>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</si>
  <si>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</si>
  <si>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</si>
  <si>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</si>
  <si>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</si>
  <si>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</si>
  <si>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</si>
  <si>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</si>
  <si>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</si>
  <si>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</si>
  <si>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</si>
  <si>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</si>
  <si>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</si>
  <si>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</si>
  <si>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</si>
  <si>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</si>
  <si>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</si>
  <si>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</si>
  <si>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</si>
  <si>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</si>
  <si>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</si>
  <si>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</si>
  <si>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</si>
  <si>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</si>
  <si>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</si>
  <si>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</si>
  <si>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</si>
  <si>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</si>
  <si>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</si>
  <si>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</si>
  <si>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</si>
  <si>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</si>
  <si>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</si>
  <si>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</si>
  <si>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</si>
  <si>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</si>
  <si>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</si>
  <si>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</si>
  <si>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</si>
  <si>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</si>
  <si>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</si>
  <si>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</si>
  <si>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</si>
  <si>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</si>
  <si>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</si>
  <si>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</si>
  <si>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</si>
  <si>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</si>
  <si>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</si>
  <si>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</si>
  <si>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</si>
  <si>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</si>
  <si>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</si>
  <si>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</si>
  <si>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</si>
  <si>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</si>
  <si>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</si>
  <si>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</si>
  <si>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</si>
  <si>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</si>
  <si>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</si>
  <si>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</si>
  <si>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</si>
  <si>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</si>
  <si>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</si>
  <si>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</si>
  <si>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</si>
  <si>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</si>
  <si>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</si>
  <si>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</si>
  <si>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</si>
  <si>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</si>
  <si>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</si>
  <si>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</si>
  <si>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</si>
  <si>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</si>
  <si>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</si>
  <si>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</si>
  <si>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</si>
  <si>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</si>
  <si>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</si>
  <si>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</si>
  <si>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</si>
  <si>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</si>
  <si>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</si>
  <si>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</si>
  <si>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</si>
  <si>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</si>
  <si>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</si>
  <si>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</si>
  <si>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</si>
  <si>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</si>
  <si>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</si>
  <si>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</si>
  <si>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</si>
  <si>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</si>
  <si>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</si>
  <si>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</si>
  <si>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</si>
  <si>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</si>
  <si>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</si>
  <si>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</si>
  <si>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</si>
  <si>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</si>
  <si>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</si>
  <si>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</si>
  <si>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</si>
  <si>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</si>
  <si>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</si>
  <si>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</si>
  <si>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</si>
  <si>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</si>
  <si>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</si>
  <si>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</si>
  <si>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</si>
  <si>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</si>
  <si>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</si>
  <si>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</si>
  <si>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</si>
  <si>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</si>
  <si>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</si>
  <si>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</si>
  <si>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</si>
  <si>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</si>
  <si>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</si>
  <si>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</si>
  <si>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</si>
  <si>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</si>
  <si>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</si>
  <si>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</si>
  <si>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</si>
  <si>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</si>
  <si>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</si>
  <si>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</si>
  <si>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</si>
  <si>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</si>
  <si>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</si>
  <si>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</si>
  <si>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</si>
  <si>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</si>
  <si>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</si>
  <si>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</si>
  <si>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</si>
  <si>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</si>
  <si>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</si>
  <si>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</si>
  <si>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</si>
  <si>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</si>
  <si>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</si>
  <si>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</si>
  <si>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</si>
  <si>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</si>
  <si>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</si>
  <si>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</si>
  <si>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</si>
  <si>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</si>
  <si>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</si>
  <si>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</si>
  <si>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</si>
  <si>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</si>
  <si>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</si>
  <si>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</si>
  <si>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</si>
  <si>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</si>
  <si>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</si>
  <si>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</si>
  <si>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</si>
  <si>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</si>
  <si>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</si>
  <si>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</si>
  <si>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</si>
  <si>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</si>
  <si>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</si>
  <si>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</si>
  <si>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</si>
  <si>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</si>
  <si>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</si>
  <si>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</si>
  <si>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</si>
  <si>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</si>
  <si>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</si>
  <si>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</si>
  <si>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</si>
  <si>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</si>
  <si>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</si>
  <si>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</si>
  <si>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</si>
  <si>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</si>
  <si>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</si>
  <si>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</si>
  <si>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</si>
  <si>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</si>
  <si>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</si>
  <si>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</si>
  <si>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</si>
  <si>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</si>
  <si>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</si>
  <si>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</si>
  <si>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</si>
  <si>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</si>
  <si>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</si>
  <si>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</si>
  <si>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</si>
  <si>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</si>
  <si>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</si>
  <si>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</si>
  <si>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</si>
  <si>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</si>
  <si>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</si>
  <si>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</si>
  <si>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</si>
  <si>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</si>
  <si>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</si>
  <si>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</si>
  <si>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</si>
  <si>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</si>
  <si>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</si>
  <si>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</si>
  <si>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</si>
  <si>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</si>
  <si>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</si>
  <si>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</si>
  <si>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</si>
  <si>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</si>
  <si>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</si>
  <si>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</si>
  <si>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</si>
  <si>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</si>
  <si>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</si>
  <si>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</si>
  <si>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</si>
  <si>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</si>
  <si>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</si>
  <si>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</si>
  <si>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</si>
  <si>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</si>
  <si>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</si>
  <si>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</si>
  <si>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</si>
  <si>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</si>
  <si>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</si>
  <si>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</si>
  <si>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</si>
  <si>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</si>
  <si>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</si>
  <si>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</si>
  <si>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</si>
  <si>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</si>
  <si>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</si>
  <si>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</si>
  <si>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</si>
  <si>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</si>
  <si>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</si>
  <si>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</si>
  <si>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</si>
  <si>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</si>
  <si>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</si>
  <si>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</si>
  <si>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</si>
  <si>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</si>
  <si>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</si>
  <si>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</si>
  <si>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</si>
  <si>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</si>
  <si>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</si>
  <si>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</si>
  <si>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</si>
  <si>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</si>
  <si>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</si>
  <si>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</si>
  <si>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</si>
  <si>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</si>
  <si>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</si>
  <si>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</si>
  <si>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</si>
  <si>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</si>
  <si>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</si>
  <si>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</si>
  <si>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</si>
  <si>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</si>
  <si>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</si>
  <si>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</si>
  <si>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</si>
  <si>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</si>
  <si>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</si>
  <si>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</si>
  <si>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</si>
  <si>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</si>
  <si>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</si>
  <si>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</si>
  <si>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</si>
  <si>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</si>
  <si>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</si>
  <si>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</si>
  <si>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</si>
  <si>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</si>
  <si>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</si>
  <si>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</si>
  <si>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</si>
  <si>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</si>
  <si>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</si>
  <si>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</si>
  <si>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</si>
  <si>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</si>
  <si>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</si>
  <si>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</si>
  <si>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</si>
  <si>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</si>
  <si>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</si>
  <si>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</si>
  <si>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</si>
  <si>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</si>
  <si>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</si>
  <si>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</si>
  <si>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</si>
  <si>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</si>
  <si>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</si>
  <si>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</si>
  <si>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</si>
  <si>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</si>
  <si>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</si>
  <si>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</si>
  <si>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</si>
  <si>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</si>
  <si>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</si>
  <si>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</si>
  <si>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</si>
  <si>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</si>
  <si>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</si>
  <si>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</si>
  <si>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</si>
  <si>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</si>
  <si>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</si>
  <si>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</si>
  <si>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</si>
  <si>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</si>
  <si>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</si>
  <si>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</si>
  <si>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</si>
  <si>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</si>
  <si>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</si>
  <si>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</si>
  <si>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</si>
  <si>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</si>
  <si>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</si>
  <si>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</si>
  <si>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</si>
  <si>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</si>
  <si>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</si>
  <si>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</si>
  <si>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</si>
  <si>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</si>
  <si>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</si>
  <si>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</si>
  <si>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</si>
  <si>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</si>
  <si>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</si>
  <si>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</si>
  <si>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</si>
  <si>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</si>
  <si>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</si>
  <si>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</si>
  <si>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</si>
  <si>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</si>
  <si>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</si>
  <si>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</si>
  <si>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</si>
  <si>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</si>
  <si>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</si>
  <si>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</si>
  <si>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</si>
  <si>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</si>
  <si>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</si>
  <si>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</si>
  <si>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</si>
  <si>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</si>
  <si>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</si>
  <si>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</si>
  <si>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</si>
  <si>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</si>
  <si>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</si>
  <si>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</si>
  <si>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</si>
  <si>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</si>
  <si>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</si>
  <si>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</si>
  <si>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</si>
  <si>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</si>
  <si>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</si>
  <si>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</si>
  <si>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</si>
  <si>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</si>
  <si>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</si>
  <si>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</si>
  <si>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</si>
  <si>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</si>
  <si>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</si>
  <si>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</si>
  <si>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</si>
  <si>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</si>
  <si>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</si>
  <si>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</si>
  <si>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</si>
  <si>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</si>
  <si>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</si>
  <si>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</si>
  <si>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</si>
  <si>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</si>
  <si>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</si>
  <si>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</si>
  <si>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</si>
  <si>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</si>
  <si>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</si>
  <si>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</si>
  <si>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</si>
  <si>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</si>
  <si>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</si>
  <si>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</si>
  <si>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</si>
  <si>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</si>
  <si>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</si>
  <si>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</si>
  <si>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</si>
  <si>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</si>
  <si>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</si>
  <si>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</si>
  <si>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</si>
  <si>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</si>
  <si>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</si>
  <si>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</si>
  <si>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</si>
  <si>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</si>
  <si>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</si>
  <si>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</si>
  <si>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</si>
  <si>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</si>
  <si>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</si>
  <si>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</si>
  <si>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</si>
  <si>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</si>
  <si>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</si>
  <si>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</si>
  <si>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</si>
  <si>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</si>
  <si>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</si>
  <si>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</si>
  <si>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</si>
  <si>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</si>
  <si>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</si>
  <si>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</si>
  <si>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</si>
  <si>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</si>
  <si>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</si>
  <si>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</si>
  <si>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</si>
  <si>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</si>
  <si>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</si>
  <si>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</si>
  <si>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</si>
  <si>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</si>
  <si>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</si>
  <si>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</si>
  <si>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</si>
  <si>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</si>
  <si>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</si>
  <si>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</si>
  <si>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</si>
  <si>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</si>
  <si>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</si>
  <si>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</si>
  <si>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</si>
  <si>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</si>
  <si>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</si>
  <si>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</si>
  <si>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</si>
  <si>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</si>
  <si>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</si>
  <si>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</si>
  <si>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</si>
  <si>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</si>
  <si>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</si>
  <si>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</si>
  <si>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</si>
  <si>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</si>
  <si>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</si>
  <si>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</si>
  <si>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</si>
  <si>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</si>
  <si>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</si>
  <si>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</si>
  <si>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</si>
  <si>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</si>
  <si>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</si>
  <si>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</si>
  <si>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</si>
  <si>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</si>
  <si>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</si>
  <si>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</si>
  <si>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</si>
  <si>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</si>
  <si>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</si>
  <si>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</si>
  <si>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</si>
  <si>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</si>
  <si>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</si>
  <si>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</si>
  <si>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</si>
  <si>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</si>
  <si>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</si>
  <si>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</si>
  <si>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</si>
  <si>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</si>
  <si>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</si>
  <si>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</si>
  <si>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</si>
  <si>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</si>
  <si>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</si>
  <si>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</si>
  <si>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</si>
  <si>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</si>
  <si>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</si>
  <si>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</si>
  <si>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</si>
  <si>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</si>
  <si>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</si>
  <si>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</si>
  <si>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</si>
  <si>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</si>
  <si>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</si>
  <si>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</si>
  <si>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</si>
  <si>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</si>
  <si>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</si>
  <si>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</si>
  <si>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</si>
  <si>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</si>
  <si>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</si>
  <si>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</si>
  <si>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</si>
  <si>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</si>
  <si>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</si>
  <si>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</si>
  <si>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</si>
  <si>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</si>
  <si>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</si>
  <si>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</si>
  <si>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</si>
  <si>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</si>
  <si>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</si>
  <si>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</si>
  <si>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</si>
  <si>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</si>
  <si>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</si>
  <si>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</si>
  <si>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</si>
  <si>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</si>
  <si>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</si>
  <si>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</si>
  <si>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</si>
  <si>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</si>
  <si>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</si>
  <si>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</si>
  <si>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</si>
  <si>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</si>
  <si>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</si>
  <si>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</si>
  <si>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</si>
  <si>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</si>
  <si>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</si>
  <si>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</si>
  <si>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</si>
  <si>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</si>
  <si>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</si>
  <si>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</si>
  <si>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</si>
  <si>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</si>
  <si>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</si>
  <si>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</si>
  <si>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</si>
  <si>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</si>
  <si>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</si>
  <si>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</si>
  <si>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</si>
  <si>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</si>
  <si>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</si>
  <si>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</si>
  <si>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</si>
  <si>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</si>
  <si>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</si>
  <si>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</si>
  <si>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</si>
  <si>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</si>
  <si>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</si>
  <si>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</si>
  <si>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</si>
  <si>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</si>
  <si>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</si>
  <si>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</si>
  <si>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</si>
  <si>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</si>
  <si>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</si>
  <si>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</si>
  <si>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</si>
  <si>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</si>
  <si>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</si>
  <si>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</si>
  <si>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</si>
  <si>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</si>
  <si>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</si>
  <si>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</si>
  <si>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</si>
  <si>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</si>
  <si>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</si>
  <si>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</si>
  <si>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</si>
  <si>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</si>
  <si>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</si>
  <si>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</si>
  <si>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</si>
  <si>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</si>
  <si>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</si>
  <si>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</si>
  <si>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</si>
  <si>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</si>
  <si>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</si>
  <si>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</si>
  <si>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</si>
  <si>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</si>
  <si>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</si>
  <si>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</si>
  <si>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</si>
  <si>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</si>
  <si>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</si>
  <si>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</si>
  <si>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</si>
  <si>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</si>
  <si>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</si>
  <si>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</si>
  <si>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</si>
  <si>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</si>
  <si>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</si>
  <si>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</si>
  <si>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</si>
  <si>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</si>
  <si>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</si>
  <si>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</si>
  <si>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</si>
  <si>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</si>
  <si>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</si>
  <si>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</si>
  <si>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</si>
  <si>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</si>
  <si>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</si>
  <si>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</si>
  <si>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</si>
  <si>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</si>
  <si>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</si>
  <si>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</si>
  <si>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</si>
  <si>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</si>
  <si>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</si>
  <si>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</si>
  <si>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</si>
  <si>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</si>
  <si>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</si>
  <si>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</si>
  <si>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</si>
  <si>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</si>
  <si>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</si>
  <si>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</si>
  <si>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</si>
  <si>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</si>
  <si>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</si>
  <si>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</si>
  <si>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</si>
  <si>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</si>
  <si>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</si>
  <si>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</si>
  <si>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</si>
  <si>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</si>
  <si>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</si>
  <si>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</si>
  <si>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</si>
  <si>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</si>
  <si>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</si>
  <si>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</si>
  <si>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</si>
  <si>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</si>
  <si>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</si>
  <si>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</si>
  <si>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</si>
  <si>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</si>
  <si>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</si>
  <si>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</si>
  <si>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</si>
  <si>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</si>
  <si>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</si>
  <si>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</si>
  <si>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</si>
  <si>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</si>
  <si>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</si>
  <si>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</si>
  <si>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</si>
  <si>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</si>
  <si>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</si>
  <si>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</si>
  <si>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</si>
  <si>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</si>
  <si>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</si>
  <si>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</si>
  <si>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</si>
  <si>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</si>
  <si>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</si>
  <si>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</si>
  <si>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</si>
  <si>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</si>
  <si>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</si>
  <si>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</si>
  <si>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</si>
  <si>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</si>
  <si>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</si>
  <si>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</si>
  <si>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</si>
  <si>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</si>
  <si>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</si>
  <si>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</si>
  <si>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</si>
  <si>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</si>
  <si>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</si>
  <si>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</si>
  <si>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</si>
  <si>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</si>
  <si>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</si>
  <si>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</si>
  <si>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</si>
  <si>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</si>
  <si>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</si>
  <si>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</si>
  <si>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</si>
  <si>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</si>
  <si>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</si>
  <si>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</si>
  <si>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</si>
  <si>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</si>
  <si>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</si>
  <si>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</si>
  <si>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</si>
  <si>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</si>
  <si>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</si>
  <si>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</si>
  <si>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</si>
  <si>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</si>
  <si>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</si>
  <si>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</si>
  <si>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</si>
  <si>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</si>
  <si>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</si>
  <si>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</si>
  <si>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</si>
  <si>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</si>
  <si>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</si>
  <si>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</si>
  <si>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</si>
  <si>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</si>
  <si>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</si>
  <si>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</si>
  <si>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</si>
  <si>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</si>
  <si>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</si>
  <si>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</si>
  <si>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</si>
  <si>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</si>
  <si>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</si>
  <si>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</si>
  <si>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</si>
  <si>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</si>
  <si>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</si>
  <si>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</si>
  <si>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</si>
  <si>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</si>
  <si>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</si>
  <si>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</si>
  <si>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</si>
  <si>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</si>
  <si>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</si>
  <si>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</si>
  <si>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</si>
  <si>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</si>
  <si>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</si>
  <si>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</si>
  <si>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</si>
  <si>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</si>
  <si>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</si>
  <si>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</si>
  <si>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</si>
  <si>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</si>
  <si>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</si>
  <si>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</si>
  <si>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</si>
  <si>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</si>
  <si>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</si>
  <si>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</si>
  <si>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</si>
  <si>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</si>
  <si>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</si>
  <si>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</si>
  <si>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</si>
  <si>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</si>
  <si>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</si>
  <si>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</si>
  <si>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</si>
  <si>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</si>
  <si>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</si>
  <si>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</si>
  <si>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</si>
  <si>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</si>
  <si>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</si>
  <si>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</si>
  <si>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</si>
  <si>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</si>
  <si>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</si>
  <si>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</si>
  <si>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</si>
  <si>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</si>
  <si>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</si>
  <si>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</si>
  <si>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</si>
  <si>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</si>
  <si>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</si>
  <si>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</si>
  <si>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</si>
  <si>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</si>
  <si>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</si>
  <si>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</si>
  <si>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</si>
  <si>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</si>
  <si>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</si>
  <si>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</si>
  <si>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</si>
  <si>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</si>
  <si>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</si>
  <si>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</si>
  <si>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</si>
  <si>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</si>
  <si>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</si>
  <si>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</si>
  <si>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</si>
  <si>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</si>
  <si>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</si>
  <si>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</si>
  <si>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</si>
  <si>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</si>
  <si>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</si>
  <si>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</si>
  <si>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</si>
  <si>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</si>
  <si>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</si>
  <si>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</si>
  <si>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</si>
  <si>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</si>
  <si>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</si>
  <si>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</si>
  <si>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</si>
  <si>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</si>
  <si>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</si>
  <si>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</si>
  <si>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</si>
  <si>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</si>
  <si>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</si>
  <si>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</si>
  <si>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</si>
  <si>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</si>
  <si>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</si>
  <si>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</si>
  <si>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</si>
  <si>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</si>
  <si>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</si>
  <si>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</si>
  <si>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</si>
  <si>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</si>
  <si>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</si>
  <si>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</si>
  <si>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</si>
  <si>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</si>
  <si>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</si>
  <si>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</si>
  <si>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</si>
  <si>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</si>
  <si>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</si>
  <si>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</si>
  <si>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</si>
  <si>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</si>
  <si>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</si>
  <si>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</si>
  <si>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</si>
  <si>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</si>
  <si>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</si>
  <si>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</si>
  <si>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</si>
  <si>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</si>
  <si>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</si>
  <si>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</si>
  <si>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</si>
  <si>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</si>
  <si>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</si>
  <si>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</si>
  <si>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</si>
  <si>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</si>
  <si>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</si>
  <si>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</si>
  <si>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</si>
  <si>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</si>
  <si>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</si>
  <si>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</si>
  <si>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</si>
  <si>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</si>
  <si>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</si>
  <si>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</si>
  <si>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</si>
  <si>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</si>
  <si>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</si>
  <si>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PCM-20251009-00001353</t>
  </si>
  <si>
    <t xml:space="preserve">ETA 40 mins </t>
  </si>
  <si>
    <t>PCM-20251009-00001408</t>
  </si>
  <si>
    <t>ETA 80 mins</t>
  </si>
  <si>
    <t>TT-20251009-01473 // NA</t>
  </si>
  <si>
    <t xml:space="preserve">ETA 30 mins </t>
  </si>
  <si>
    <t>PCM-20251009-00001424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</si>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</sst>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0" totalsRowShown="0" headerRowDxfId="15" dataDxfId="14" headerRowBorderDxfId="12" tableBorderDxfId="13">
  <autoFilter ref="A1:L2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276.70688611111109</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45939.655312037037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45939.655312037037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45939.655312037037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45939.655312037037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45939.655312037037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45939.655312037037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45939.655312037037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45939.655312037037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45939.655312037037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45939.655312037037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45939.655312037037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45939.655312037037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45939.655312037037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45939.655312037037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45939.655312037037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45939.655312037037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45939.655312037037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45939.655312037037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45939.655312037037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45939.655312037037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45939.655312037037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45939.655312037037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45939.655312037037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45939.655312037037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45939.655312037037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45939.655312037037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45939.655312037037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45939.655312037037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45939.655312037037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45939.655312037037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45939.655312037037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45939.655312037037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45939.655312037037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45939.655312037037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45939.655312037037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45939.655312037037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45939.655312037037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45939.655312037037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45939.655312037037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45939.655312037037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45939.655312037037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45939.655312037037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45939.655312037037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45939.655312037037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45939.655312037037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45939.655312037037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45939.655312037037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45939.655312037037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45939.655312037037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45939.655312037037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45939.655312037037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45939.655312037037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45939.655312037037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45939.655312037037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45939.655312037037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45939.655312037037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45939.655312037037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45939.655312037037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45939.655312037037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45939.655312037037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45939.655312037037</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45939.655312037037</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69B30ABD-7A50-48C0-896A-865DD29F7678}"/>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132.92822870370583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114.65547407407576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0.18788148148451</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45939.655312037037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45939.655312037037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45939.655312037037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45939.655312037037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45939.655312037037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45939.655312037037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45939.655312037037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45939.655312037037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45939.655312037037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45939.655312037037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45939.655312037037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45939.655312037037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45939.655312037037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45939.655312037037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45939.655312037037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45939.655312037037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45939.655312037037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45939.655312037037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45939.655312037037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45939.655312037037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45939.655312037037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45939.655312037037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45939.655312037037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45939.655312037037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45939.655312037037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45939.655312037037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45939.655312037037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45939.655312037037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45939.655312037037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45939.655312037037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45939.655312037037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45939.655312037037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45939.655312037037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45939.655312037037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45939.655312037037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45939.655312037037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45939.655312037037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45939.655312037037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45939.655312037037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45939.655312037037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45939.655312037037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45939.655312037037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45939.655312037037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45939.655312037037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45939.655312037037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45939.655312037037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45939.655312037037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45939.655312037037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45939.655312037037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45939.655312037037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45939.655312037037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45939.655312037037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45939.655312037037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45939.655312037037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45939.655312037037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45939.655312037037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45939.655312037037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45939.655312037037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45939.655312037037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45939.655312037037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45939.655312037037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45939.655312037037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45939.655312037037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45939.655312037037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45939.655312037037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45939.655312037037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45939.655312037037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45939.655312037037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45939.655312037037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45939.655312037037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45939.655312037037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45939.655312037037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45939.655312037037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45939.655312037037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45939.655312037037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45939.655312037037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45939.655312037037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45939.655312037037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45939.655312037037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45939.655312037037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45939.655312037037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45939.655312037037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45939.655312037037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45939.655312037037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45939.655312037037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45939.655312037037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45939.655312037037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45939.655312037037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45939.655312037037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45939.655312037037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45939.655312037037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45939.655312037037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45939.655312037037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45939.655312037037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45939.655312037037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45939.655312037037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45939.655312037037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45939.655312037037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45939.655312037037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45939.655312037037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45939.655312037037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45939.655312037037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45939.655312037037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45939.655312037037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45939.655312037037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45939.655312037037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45939.655312037037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45939.655312037037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45939.655312037037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45939.655312037037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45939.655312037037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45939.655312037037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45939.655312037037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45939.655312037037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45939.655312037037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45939.655312037037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45939.655312037037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45939.655312037037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45939.655312037037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45939.655312037037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45939.655312037037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45939.655312037037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45939.655312037037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45939.655312037037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45939.655312037037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45939.655312037037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45939.655312037037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45939.655312037037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45939.655312037037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45939.655312037037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45939.655312037037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45939.655312037037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45939.655312037037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45939.655312037037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45939.655312037037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45939.655312037037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45939.655312037037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45939.655312037037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45939.655312037037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45939.655312037037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45939.655312037037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45939.655312037037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45939.655312037037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45939.655312037037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45939.655312037037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45939.655312037037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45939.655312037037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45939.655312037037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45939.655312037037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45939.655312037037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45939.655312037037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45939.655312037037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45939.655312037037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45939.655312037037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45939.655312037037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45939.655312037037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45939.655312037037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45939.655312037037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45939.655312037037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45939.655312037037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45939.655312037037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45939.655312037037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45939.655312037037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45939.655312037037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45939.655312037037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45939.655312037037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45939.655312037037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45939.655312037037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45939.655312037037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45939.655312037037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45939.655312037037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45939.655312037037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45939.655312037037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45939.655312037037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45939.655312037037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45939.655312037037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45939.655312037037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45939.655312037037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45939.655312037037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45939.655312037037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45939.655312037037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45939.655312037037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45939.655312037037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45939.655312037037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45939.655312037037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45939.655312037037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45939.655312037037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45939.655312037037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45939.655312037037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45939.655312037037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45939.655312037037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45939.655312037037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45939.655312037037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45939.655312037037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45939.655312037037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45939.655312037037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45939.655312037037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45939.655312037037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45939.655312037037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45939.655312037037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45939.655312037037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45939.655312037037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45939.655312037037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45939.655312037037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45939.655312037037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45939.655312037037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45939.655312037037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45939.655312037037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45939.655312037037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45939.655312037037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45939.655312037037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45939.655312037037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45939.655312037037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45939.655312037037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45939.655312037037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45939.655312037037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45939.655312037037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45939.655312037037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45939.655312037037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45939.655312037037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45939.655312037037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45939.655312037037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45939.655312037037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45939.655312037037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45939.655312037037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45939.655312037037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45939.655312037037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45939.655312037037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45939.655312037037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45939.655312037037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45939.655312037037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45939.655312037037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45939.655312037037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45939.655312037037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45939.655312037037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45939.655312037037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45939.655312037037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45939.655312037037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45939.655312037037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45939.655312037037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45939.655312037037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45939.655312037037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45939.655312037037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45939.655312037037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45939.655312037037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45939.655312037037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45939.655312037037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45939.655312037037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45939.655312037037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45939.655312037037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45939.655312037037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45939.655312037037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45939.655312037037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45939.655312037037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45939.655312037037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45939.655312037037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45939.655312037037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45939.655312037037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45939.655312037037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45939.655312037037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45939.655312037037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45939.655312037037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45939.655312037037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45939.655312037037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45939.655312037037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45939.655312037037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45939.655312037037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45939.655312037037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45939.655312037037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45939.655312037037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45939.655312037037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45939.655312037037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45939.655312037037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45939.655312037037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45939.655312037037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45939.655312037037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45939.655312037037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45939.655312037037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45939.655312037037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45939.655312037037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45939.655312037037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45939.655312037037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45939.655312037037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45939.655312037037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45939.655312037037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45939.655312037037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45939.655312037037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45939.655312037037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45939.655312037037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45939.655312037037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45939.655312037037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45939.655312037037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45939.655312037037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45939.655312037037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45939.655312037037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45939.655312037037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45939.655312037037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45939.655312037037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45939.655312037037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45939.655312037037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45939.655312037037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45939.655312037037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45939.655312037037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45939.655312037037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45939.655312037037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45939.655312037037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45939.655312037037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45939.655312037037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45939.655312037037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45939.655312037037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45939.655312037037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45939.655312037037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45939.655312037037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45939.655312037037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45939.655312037037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45939.655312037037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45939.655312037037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45939.655312037037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45939.655312037037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45939.655312037037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45939.655312037037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45939.655312037037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45939.655312037037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45939.655312037037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45939.655312037037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45939.655312037037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45939.655312037037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45939.655312037037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45939.655312037037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45939.655312037037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45939.655312037037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45939.655312037037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45939.655312037037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45939.655312037037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45939.655312037037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45939.655312037037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45939.655312037037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45939.655312037037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45939.655312037037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45939.655312037037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45939.655312037037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45939.655312037037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45939.655312037037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45939.655312037037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45939.655312037037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45939.655312037037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45939.655312037037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45939.655312037037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45939.655312037037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45939.655312037037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45939.655312037037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45939.655312037037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45939.655312037037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45939.655312037037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45939.655312037037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45939.655312037037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45939.655312037037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45939.655312037037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45939.655312037037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45939.655312037037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45939.655312037037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45939.655312037037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45939.655312037037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45939.655312037037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45939.655312037037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45939.655312037037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45939.655312037037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45939.655312037037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45939.655312037037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45939.655312037037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45939.655312037037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45939.655312037037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45939.655312037037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45939.655312037037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45939.655312037037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45939.655312037037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45939.655312037037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45939.655312037037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45939.655312037037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45939.655312037037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45939.655312037037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45939.655312037037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45939.655312037037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45939.655312037037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45939.655312037037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45939.655312037037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45939.655312037037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45939.655312037037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45939.655312037037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45939.655312037037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45939.655312037037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45939.655312037037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45939.655312037037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45939.655312037037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45939.655312037037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45939.655312037037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45939.655312037037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45939.655312037037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45939.655312037037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45939.655312037037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45939.655312037037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45939.655312037037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45939.655312037037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45939.655312037037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45939.655312037037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45939.655312037037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45939.655312037037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45939.655312037037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45939.655312037037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45939.655312037037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45939.655312037037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45939.655312037037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45939.655312037037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45939.655312037037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45939.655312037037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45939.655312037037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45939.655312037037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45939.655312037037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45939.655312037037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45939.655312037037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45939.655312037037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45939.655312037037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45939.655312037037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45939.655312037037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45939.655312037037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45939.655312037037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45939.655312037037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45939.655312037037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45939.655312037037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45939.655312037037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45939.655312037037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45939.655312037037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45939.655312037037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45939.655312037037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45939.655312037037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45939.655312037037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45939.655312037037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45939.655312037037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45939.655312037037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45939.655312037037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45939.655312037037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45939.655312037037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45939.655312037037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45939.655312037037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45939.655312037037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45939.655312037037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45939.655312037037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45939.655312037037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45939.655312037037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45939.655312037037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45939.655312037037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45939.655312037037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45939.655312037037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45939.655312037037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45939.655312037037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45939.655312037037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45939.655312037037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45939.655312037037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45939.655312037037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45939.655312037037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45939.655312037037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45939.655312037037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45939.655312037037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45939.655312037037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45939.655312037037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45939.655312037037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45939.655312037037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45939.655312037037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45939.655312037037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45939.655312037037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45939.655312037037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45939.655312037037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45939.655312037037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45939.655312037037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45939.655312037037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45939.655312037037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45939.655312037037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45939.655312037037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45939.655312037037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45939.655312037037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45939.655312037037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45939.655312037037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45939.655312037037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45939.655312037037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45939.655312037037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45939.655312037037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45939.655312037037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45939.655312037037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45939.655312037037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45939.655312037037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45939.655312037037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45939.655312037037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45939.655312037037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45939.655312037037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45939.655312037037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45939.655312037037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45939.655312037037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45939.655312037037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45939.655312037037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45939.655312037037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45939.655312037037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45939.655312037037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45939.655312037037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45939.655312037037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45939.655312037037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45939.655312037037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45939.655312037037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45939.655312037037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45939.655312037037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45939.655312037037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45939.655312037037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45939.655312037037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45939.655312037037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45939.655312037037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45939.655312037037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45939.655312037037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45939.655312037037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45939.655312037037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45939.655312037037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45939.655312037037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45939.655312037037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45939.655312037037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45939.655312037037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45939.655312037037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45939.655312037037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45939.655312037037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45939.655312037037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45939.655312037037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45939.655312037037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45939.655312037037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45939.655312037037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45939.655312037037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45939.655312037037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45939.655312037037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45939.655312037037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45939.655312037037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45939.655312037037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45939.655312037037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45939.655312037037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45939.655312037037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45939.655312037037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45939.655312037037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45939.655312037037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45939.655312037037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45939.655312037037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45939.655312037037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45939.655312037037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45939.655312037037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45939.655312037037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45939.655312037037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45939.655312037037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45939.655312037037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45939.655312037037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45939.655312037037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45939.655312037037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45939.655312037037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45939.655312037037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45939.655312037037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45939.655312037037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45939.655312037037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45939.655312037037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45939.655312037037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45939.655312037037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45939.655312037037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45939.655312037037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45939.655312037037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45939.655312037037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45939.655312037037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45939.655312037037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45939.655312037037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45939.655312037037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45939.655312037037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45939.655312037037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45939.655312037037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45939.655312037037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45939.655312037037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45939.655312037037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45939.655312037037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45939.655312037037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45939.655312037037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45939.655312037037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45939.655312037037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45939.655312037037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45939.655312037037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45939.655312037037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45939.655312037037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45939.655312037037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45939.655312037037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45939.655312037037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45939.655312037037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45939.655312037037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45939.655312037037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45939.655312037037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45939.655312037037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45939.655312037037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45939.655312037037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45939.655312037037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45939.655312037037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45939.655312037037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45939.655312037037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45939.655312037037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45939.655312037037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45939.655312037037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45939.655312037037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45939.655312037037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45939.655312037037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45939.655312037037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45939.655312037037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45939.655312037037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45939.655312037037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45939.655312037037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45939.655312037037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45939.655312037037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45939.655312037037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45939.655312037037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45939.655312037037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45939.655312037037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45939.655312037037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45939.655312037037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45939.655312037037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45939.655312037037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45939.655312037037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45939.655312037037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45939.655312037037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45939.655312037037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45939.655312037037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45939.655312037037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45939.655312037037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45939.655312037037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45939.655312037037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45939.655312037037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45939.655312037037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45939.655312037037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45939.655312037037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45939.655312037037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45939.655312037037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45939.655312037037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45939.655312037037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45939.655312037037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45939.655312037037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45939.655312037037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45939.655312037037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45939.655312037037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45939.655312037037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45939.655312037037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45939.655312037037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45939.655312037037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45939.655312037037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45939.655312037037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45939.655312037037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45939.655312037037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45939.655312037037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45939.655312037037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45939.655312037037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45939.655312037037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45939.655312037037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45939.655312037037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45939.655312037037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45939.655312037037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45939.655312037037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45939.655312037037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45939.655312037037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45939.655312037037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45939.655312037037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45939.655312037037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45939.655312037037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45939.655312037037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45939.655312037037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45939.655312037037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45939.655312037037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45939.655312037037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45939.655312037037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45939.655312037037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45939.655312037037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45939.655312037037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45939.655312037037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45939.655312037037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45939.655312037037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45939.655312037037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45939.655312037037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45939.655312037037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45939.655312037037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45939.655312037037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45939.655312037037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45939.655312037037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45939.655312037037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45939.655312037037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45939.655312037037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45939.655312037037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45939.655312037037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45939.655312037037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45939.655312037037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45939.655312037037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45939.655312037037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45939.655312037037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45939.655312037037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45939.655312037037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45939.655312037037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45939.655312037037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45939.655312037037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45939.655312037037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45939.655312037037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45939.655312037037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45939.655312037037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45939.655312037037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45939.655312037037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45939.655312037037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45939.655312037037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45939.655312037037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45939.655312037037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45939.655312037037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45939.655312037037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45939.655312037037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45939.655312037037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45939.655312037037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45939.655312037037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45939.655312037037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45939.655312037037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45939.655312037037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45939.655312037037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45939.655312037037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45939.655312037037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45939.655312037037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45939.655312037037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45939.655312037037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45939.655312037037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45939.655312037037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45939.655312037037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45939.655312037037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45939.655312037037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45939.655312037037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45939.655312037037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45939.655312037037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45939.655312037037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45939.655312037037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45939.655312037037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45939.655312037037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45939.655312037037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45939.655312037037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45939.655312037037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45939.655312037037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45939.655312037037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45939.655312037037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45939.655312037037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45939.655312037037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45939.655312037037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45939.655312037037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45939.655312037037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45939.655312037037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45939.655312037037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45939.655312037037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45939.655312037037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45939.655312037037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45939.655312037037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45939.655312037037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45939.655312037037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45939.655312037037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45939.655312037037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45939.655312037037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45939.655312037037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45939.655312037037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45939.655312037037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45939.655312037037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45939.655312037037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45939.655312037037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45939.655312037037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45939.655312037037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45939.655312037037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45939.655312037037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45939.655312037037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45939.655312037037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45939.655312037037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45939.655312037037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45939.655312037037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45939.655312037037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45939.655312037037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45939.655312037037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45939.655312037037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45939.655312037037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45939.655312037037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45939.655312037037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45939.655312037037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45939.655312037037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45939.655312037037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45939.655312037037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45939.655312037037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45939.655312037037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45939.655312037037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45939.655312037037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45939.655312037037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45939.655312037037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45939.655312037037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45939.655312037037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45939.655312037037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45939.655312037037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45939.655312037037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45939.655312037037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45939.655312037037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45939.655312037037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45939.655312037037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45939.655312037037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45939.655312037037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45939.655312037037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45939.655312037037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45939.655312037037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45939.655312037037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45939.655312037037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45939.655312037037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45939.655312037037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45939.655312037037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45939.655312037037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45939.655312037037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45939.655312037037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45939.655312037037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45939.655312037037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45939.655312037037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45939.655312037037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45939.655312037037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45939.655312037037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45939.655312037037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45939.655312037037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45939.655312037037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45939.655312037037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45939.655312037037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45939.655312037037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45939.655312037037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45939.655312037037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45939.655312037037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45939.655312037037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45939.655312037037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45939.655312037037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45939.655312037037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45939.655312037037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45939.655312037037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45939.655312037037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45939.655312037037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45939.655312037037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45939.655312037037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45939.655312037037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45939.655312037037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45939.655312037037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45939.655312037037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45939.655312037037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45939.655312037037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45939.655312037037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45939.655312037037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45939.655312037037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45939.655312037037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45939.655312037037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45939.655312037037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45939.655312037037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45939.655312037037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45939.655312037037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45939.655312037037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45939.655312037037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45939.655312037037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45939.655312037037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45939.655312037037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45939.655312037037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45939.655312037037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45939.655312037037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45939.655312037037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45939.655312037037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45939.655312037037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45939.655312037037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45939.655312037037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45939.655312037037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45939.655312037037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45939.655312037037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45939.655312037037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45939.655312037037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45939.655312037037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45939.655312037037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45939.655312037037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45939.655312037037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45939.655312037037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45939.655312037037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45939.655312037037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45939.655312037037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45939.655312037037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45939.655312037037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45939.655312037037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45939.655312037037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45939.655312037037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45939.655312037037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45939.655312037037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45939.655312037037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45939.655312037037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45939.655312037037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45939.655312037037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45939.655312037037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45939.655312037037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45939.655312037037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45939.655312037037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45939.655312037037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45939.655312037037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45939.655312037037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45939.655312037037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45939.655312037037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45939.655312037037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45939.655312037037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45939.655312037037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45939.655312037037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45939.655312037037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45939.655312037037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45939.655312037037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45939.655312037037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45939.655312037037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45939.655312037037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45939.655312037037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45939.655312037037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45939.655312037037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45939.655312037037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45939.655312037037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45939.655312037037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45939.655312037037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45939.655312037037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45939.655312037037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45939.655312037037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45939.655312037037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45939.655312037037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45939.655312037037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45939.655312037037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45939.655312037037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45939.655312037037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45939.655312037037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45939.655312037037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45939.655312037037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45939.655312037037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45939.655312037037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45939.655312037037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45939.655312037037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45939.655312037037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45939.655312037037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45939.655312037037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45939.655312037037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45939.655312037037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45939.655312037037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45939.655312037037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45939.655312037037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45939.655312037037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45939.655312037037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45939.655312037037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45939.655312037037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45939.655312037037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45939.655312037037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45939.655312037037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45939.655312037037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45939.655312037037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45939.655312037037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45939.655312037037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45939.655312037037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45939.655312037037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45939.655312037037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45939.655312037037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45939.655312037037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45939.655312037037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45939.655312037037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45939.655312037037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45939.655312037037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45939.655312037037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45939.655312037037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45939.655312037037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45939.655312037037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45939.655312037037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45939.655312037037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45939.655312037037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45939.655312037037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45939.655312037037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45939.655312037037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45939.655312037037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45939.655312037037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45939.655312037037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45939.655312037037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45939.655312037037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45939.655312037037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45939.655312037037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45939.655312037037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45939.655312037037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45939.655312037037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45939.655312037037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45939.655312037037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45939.655312037037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45939.655312037037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45939.655312037037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45939.655312037037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45939.655312037037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45939.655312037037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45939.655312037037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45939.655312037037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45939.655312037037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45939.655312037037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45939.655312037037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45939.655312037037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45939.655312037037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45939.655312037037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45939.655312037037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45939.655312037037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45939.655312037037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45939.655312037037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45939.655312037037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45939.655312037037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45939.655312037037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45939.655312037037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45939.655312037037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45939.655312037037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45939.655312037037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45939.655312037037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45939.655312037037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45939.655312037037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45939.655312037037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45939.655312037037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45939.655312037037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45939.655312037037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45939.655312037037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45939.655312037037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45939.655312037037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45939.655312037037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45939.655312037037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45939.655312037037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45939.655312037037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45939.655312037037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45939.655312037037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45939.655312037037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45939.655312037037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45939.655312037037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45939.655312037037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45939.655312037037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45939.655312037037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45939.655312037037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45939.655312037037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45939.655312037037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45939.655312037037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45939.655312037037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45939.655312037037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45939.655312037037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45939.655312037037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45939.655312037037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45939.655312037037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45939.655312037037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45939.655312037037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45939.655312037037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45939.655312037037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45939.655312037037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45939.655312037037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45939.655312037037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45939.655312037037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45939.655312037037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45939.655312037037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45939.655312037037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45939.655312037037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45939.655312037037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45939.655312037037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45939.655312037037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45939.655312037037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45939.655312037037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45939.655312037037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45939.655312037037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45939.655312037037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45939.655312037037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45939.655312037037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45939.655312037037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45939.655312037037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45939.655312037037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45939.655312037037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45939.655312037037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45939.655312037037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45939.655312037037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45939.655312037037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45939.655312037037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45939.655312037037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45939.655312037037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45939.655312037037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45939.655312037037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45939.655312037037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45939.655312037037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45939.655312037037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45939.655312037037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45939.655312037037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45939.655312037037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45939.655312037037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45939.655312037037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45939.655312037037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45939.655312037037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45939.655312037037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45939.655312037037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45939.655312037037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45939.655312037037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45939.655312037037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45939.655312037037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45939.655312037037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45939.655312037037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45939.655312037037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45939.655312037037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45939.655312037037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45939.655312037037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45939.655312037037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45939.655312037037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45939.655312037037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45939.655312037037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45939.655312037037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45939.655312037037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45939.655312037037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45939.655312037037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45939.655312037037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45939.655312037037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45939.655312037037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45939.655312037037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45939.655312037037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45939.655312037037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45939.655312037037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45939.655312037037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45939.655312037037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45939.655312037037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45939.655312037037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45939.655312037037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45939.655312037037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45939.655312037037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45939.655312037037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45939.655312037037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45939.655312037037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45939.655312037037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45939.655312037037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45939.655312037037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45939.655312037037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45939.655312037037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45939.655312037037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45939.655312037037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45939.655312037037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45939.655312037037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45939.655312037037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45939.655312037037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45939.655312037037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45939.655312037037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45939.655312037037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45939.655312037037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45939.655312037037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45939.655312037037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45939.655312037037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45939.655312037037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45939.655312037037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45939.655312037037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45939.655312037037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45939.655312037037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45939.655312037037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45939.655312037037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45939.655312037037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45939.655312037037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45939.655312037037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45939.655312037037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45939.655312037037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45939.655312037037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45939.655312037037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45939.655312037037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45939.655312037037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45939.655312037037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45939.655312037037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45939.655312037037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45939.655312037037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45939.655312037037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45939.655312037037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45939.655312037037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45939.655312037037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45939.655312037037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45939.655312037037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45939.655312037037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45939.655312037037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45939.655312037037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45939.655312037037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45939.655312037037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45939.655312037037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45939.655312037037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45939.655312037037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45939.655312037037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45939.655312037037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45939.655312037037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45939.655312037037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45939.655312037037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45939.655312037037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45939.655312037037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45939.655312037037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45939.655312037037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45939.655312037037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45939.655312037037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45939.655312037037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45939.655312037037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45939.655312037037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45939.655312037037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45939.655312037037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45939.655312037037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45939.655312037037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45939.655312037037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45939.655312037037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45939.655312037037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45939.655312037037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45939.655312037037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45939.655312037037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45939.655312037037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45939.655312037037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45939.655312037037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45939.655312037037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45939.655312037037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45939.655312037037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45939.655312037037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45939.655312037037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45939.655312037037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45939.655312037037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45939.655312037037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45939.655312037037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45939.655312037037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45939.655312037037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45939.655312037037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45939.655312037037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45939.655312037037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45939.655312037037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45939.655312037037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45939.655312037037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45939.655312037037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45939.655312037037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45939.655312037037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45939.655312037037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45939.655312037037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45939.655312037037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45939.655312037037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45939.655312037037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45939.655312037037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45939.655312037037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45939.655312037037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45939.655312037037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45939.655312037037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45939.655312037037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45939.655312037037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45939.655312037037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45939.655312037037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45939.655312037037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45939.655312037037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45939.655312037037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45939.655312037037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45939.655312037037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45939.655312037037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45939.655312037037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45939.655312037037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45939.655312037037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45939.655312037037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45939.655312037037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45939.655312037037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45939.655312037037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45939.655312037037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45939.655312037037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45939.655312037037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45939.655312037037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45939.655312037037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45939.655312037037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45939.655312037037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45939.655312037037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45939.655312037037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45939.655312037037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45939.655312037037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45939.655312037037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45939.655312037037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45939.655312037037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45939.655312037037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45939.655312037037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45939.655312037037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45939.655312037037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45939.655312037037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45939.655312037037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45939.655312037037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45939.655312037037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45939.655312037037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45939.655312037037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45939.655312037037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45939.655312037037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45939.655312037037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45939.655312037037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45939.655312037037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45939.655312037037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45939.655312037037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45939.655312037037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45939.655312037037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45939.655312037037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45939.655312037037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45939.655312037037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45939.655312037037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45939.655312037037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45939.655312037037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45939.655312037037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45939.655312037037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45939.655312037037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45939.655312037037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45939.655312037037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45939.655312037037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45939.655312037037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45939.655312037037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45939.655312037037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45939.655312037037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45939.655312037037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45939.655312037037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45939.655312037037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45939.655312037037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45939.655312037037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45939.655312037037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45939.655312037037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45939.655312037037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45939.655312037037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45939.655312037037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45939.655312037037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45939.655312037037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45939.655312037037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45939.655312037037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45939.655312037037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45939.655312037037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45939.655312037037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45939.655312037037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45939.655312037037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45939.655312037037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45939.655312037037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45939.655312037037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45939.655312037037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45939.655312037037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45939.655312037037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45939.655312037037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45939.655312037037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45939.655312037037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45939.655312037037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45939.655312037037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45939.655312037037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45939.655312037037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45939.655312037037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45939.655312037037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45939.655312037037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45939.655312037037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45939.655312037037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45939.655312037037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45939.655312037037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45939.655312037037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45939.655312037037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45939.655312037037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45939.655312037037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45939.655312037037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45939.655312037037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45939.655312037037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45939.655312037037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45939.655312037037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45939.655312037037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45939.655312037037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45939.655312037037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45939.655312037037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45939.655312037037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45939.655312037037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45939.655312037037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45939.655312037037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45939.655312037037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45939.655312037037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45939.655312037037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45939.655312037037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45939.655312037037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45939.655312037037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45939.655312037037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45939.655312037037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45939.655312037037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45939.655312037037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45939.655312037037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45939.655312037037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45939.655312037037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45939.655312037037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45939.655312037037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45939.655312037037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45939.655312037037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45939.655312037037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45939.655312037037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45939.655312037037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45939.655312037037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45939.655312037037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45939.655312037037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45939.655312037037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45939.655312037037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45939.655312037037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45939.655312037037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45939.655312037037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45939.655312037037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45939.655312037037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45939.655312037037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45939.655312037037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236.17459444444103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9.8066666665545199E-2</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4</v>
      </c>
      <c r="D4" s="129" t="s">
        <v>34054</v>
      </c>
      <c r="E4" s="104" t="s">
        <v>38964</v>
      </c>
      <c r="F4" s="131">
        <v>45939.632881944446</v>
      </c>
      <c r="G4" s="132">
        <f ca="1">IFERROR(NOW()-F4,"")</f>
        <v>2.2430092591093853E-2</v>
      </c>
      <c r="H4" s="131">
        <v>45939.602094907408</v>
      </c>
      <c r="I4" s="127" t="str">
        <f>IFERROR(VLOOKUP(D4,DB!A:F,6,0),"")</f>
        <v>SCECO</v>
      </c>
      <c r="J4" s="127" t="str">
        <f>IFERROR(VLOOKUP(D4,DB!A:G,7,0),"")</f>
        <v>In progress</v>
      </c>
      <c r="K4" s="133" t="s">
        <v>39059</v>
      </c>
      <c r="L4" s="129" t="str">
        <f>IFERROR(VLOOKUP(D4,DB!A:I,9,0),"")</f>
        <v>Latis</v>
      </c>
    </row>
    <row r="5" spans="1:16" ht="15" customHeight="1">
      <c r="A5" s="127"/>
      <c r="B5" s="127" t="str">
        <f>IFERROR(VLOOKUP(D5,DB!A:K,11,0),"")</f>
        <v/>
      </c>
      <c r="C5" s="128"/>
      <c r="D5" s="129"/>
      <c r="E5" s="104"/>
      <c r="F5" s="131"/>
      <c r="G5" s="132">
        <f ca="1">IFERROR(NOW()-F5,"")</f>
        <v>45939.655312037037</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45939.655312037037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45939.655312037037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45939.655312037037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45939.655312037037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45939.655312037037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45939.655312037037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45939.655312037037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45939.655312037037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45939.655312037037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45939.655312037037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45939.655312037037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45939.655312037037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45939.655312037037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45939.655312037037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45939.655312037037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45939.655312037037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45939.655312037037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45939.655312037037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45939.655312037037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45939.655312037037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45939.655312037037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45939.655312037037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45939.655312037037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45939.655312037037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45939.655312037037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45939.655312037037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45939.655312037037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45939.655312037037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45939.655312037037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45939.655312037037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45939.655312037037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45939.655312037037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45939.655312037037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45939.655312037037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45939.655312037037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45939.655312037037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45939.655312037037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45939.655312037037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45939.655312037037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45939.655312037037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45939.655312037037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45939.655312037037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45939.655312037037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45939.655312037037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45939.655312037037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45939.655312037037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45939.655312037037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45939.655312037037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45939.655312037037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45939.655312037037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45939.655312037037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45939.655312037037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45939.655312037037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45939.655312037037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45939.655312037037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45939.655312037037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45939.655312037037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45939.655312037037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45939.655312037037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45939.655312037037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45939.655312037037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45939.655312037037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45939.655312037037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45939.655312037037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45939.655312037037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45939.655312037037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45939.655312037037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45939.655312037037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45939.655312037037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45939.655312037037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45939.655312037037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45939.655312037037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45939.655312037037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45939.655312037037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45939.655312037037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45939.655312037037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45939.655312037037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45939.655312037037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45939.655312037037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45939.655312037037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45939.655312037037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45939.655312037037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45939.655312037037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45939.655312037037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45939.655312037037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45939.655312037037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45939.655312037037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45939.655312037037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45939.655312037037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45939.655312037037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45939.655312037037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45939.655312037037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45939.655312037037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45939.655312037037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45939.655312037037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45939.655312037037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45939.655312037037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45939.655312037037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45939.655312037037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45939.655312037037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45939.655312037037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45939.655312037037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45939.655312037037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45939.655312037037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45939.655312037037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45939.655312037037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45939.655312037037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45939.655312037037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45939.655312037037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45939.655312037037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45939.655312037037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45939.655312037037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45939.655312037037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45939.655312037037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45939.655312037037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45939.655312037037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45939.655312037037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45939.655312037037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45939.655312037037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45939.655312037037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45939.655312037037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45939.655312037037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45939.655312037037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45939.655312037037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45939.655312037037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45939.655312037037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45939.655312037037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45939.655312037037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45939.655312037037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45939.655312037037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45939.655312037037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45939.655312037037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45939.655312037037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45939.655312037037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45939.655312037037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45939.655312037037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45939.655312037037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45939.655312037037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45939.655312037037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45939.655312037037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45939.655312037037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45939.655312037037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45939.655312037037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45939.655312037037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45939.655312037037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45939.655312037037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45939.655312037037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45939.655312037037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45939.655312037037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45939.655312037037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45939.655312037037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45939.655312037037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45939.655312037037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45939.655312037037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45939.655312037037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45939.655312037037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45939.655312037037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45939.655312037037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45939.655312037037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45939.655312037037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45939.655312037037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45939.655312037037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45939.655312037037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45939.655312037037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45939.655312037037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45939.655312037037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45939.655312037037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45939.655312037037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45939.655312037037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45939.655312037037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45939.655312037037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45939.655312037037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45939.655312037037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45939.655312037037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45939.655312037037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45939.655312037037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45939.655312037037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45939.655312037037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45939.655312037037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45939.655312037037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45939.655312037037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45939.655312037037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45939.655312037037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45939.655312037037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45939.655312037037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45939.655312037037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45939.655312037037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45939.655312037037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45939.655312037037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45939.655312037037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45939.655312037037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45939.655312037037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45939.655312037037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45939.655312037037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45939.655312037037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45939.655312037037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45939.655312037037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45939.655312037037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45939.655312037037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45939.655312037037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45939.655312037037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45939.655312037037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45939.655312037037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45939.655312037037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45939.655312037037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45939.655312037037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45939.655312037037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45939.655312037037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45939.655312037037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45939.655312037037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45939.655312037037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45939.655312037037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45939.655312037037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45939.655312037037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45939.655312037037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45939.655312037037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45939.655312037037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45939.655312037037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45939.655312037037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45939.655312037037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45939.655312037037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45939.655312037037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45939.655312037037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45939.655312037037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45939.655312037037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45939.655312037037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45939.655312037037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45939.655312037037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45939.655312037037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45939.655312037037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45939.655312037037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45939.655312037037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45939.655312037037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45939.655312037037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45939.655312037037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45939.655312037037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45939.655312037037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45939.655312037037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45939.655312037037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45939.655312037037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45939.655312037037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45939.655312037037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45939.655312037037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45939.655312037037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45939.655312037037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45939.655312037037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45939.655312037037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45939.655312037037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45939.655312037037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45939.655312037037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45939.655312037037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45939.655312037037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45939.655312037037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45939.655312037037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45939.655312037037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45939.655312037037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45939.655312037037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45939.655312037037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45939.655312037037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45939.655312037037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45939.655312037037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45939.655312037037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45939.655312037037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45939.655312037037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45939.655312037037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45939.655312037037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45939.655312037037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45939.655312037037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45939.655312037037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45939.655312037037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45939.655312037037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45939.655312037037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45939.655312037037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45939.655312037037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45939.655312037037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45939.655312037037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45939.655312037037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45939.655312037037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45939.655312037037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45939.655312037037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45939.655312037037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45939.655312037037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45939.655312037037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45939.655312037037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45939.655312037037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45939.655312037037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45939.655312037037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45939.655312037037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45939.655312037037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45939.655312037037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45939.655312037037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45939.655312037037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45939.655312037037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45939.655312037037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45939.655312037037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45939.655312037037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45939.655312037037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45939.655312037037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45939.655312037037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45939.655312037037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45939.655312037037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45939.655312037037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45939.655312037037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45939.655312037037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45939.655312037037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45939.655312037037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45939.655312037037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45939.655312037037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45939.655312037037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45939.655312037037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45939.655312037037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45939.655312037037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45939.655312037037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45939.655312037037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45939.655312037037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45939.655312037037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45939.655312037037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45939.655312037037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45939.655312037037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45939.655312037037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45939.655312037037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45939.655312037037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45939.655312037037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45939.655312037037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45939.655312037037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45939.655312037037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45939.655312037037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45939.655312037037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45939.655312037037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45939.655312037037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45939.655312037037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45939.655312037037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45939.655312037037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45939.655312037037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45939.655312037037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45939.655312037037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45939.655312037037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45939.655312037037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45939.655312037037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45939.655312037037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45939.655312037037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45939.655312037037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45939.655312037037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45939.655312037037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45939.655312037037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45939.655312037037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45939.655312037037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45939.655312037037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45939.655312037037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45939.655312037037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45939.655312037037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45939.655312037037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45939.655312037037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45939.655312037037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45939.655312037037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45939.655312037037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45939.655312037037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45939.655312037037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45939.655312037037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45939.655312037037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45939.655312037037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45939.655312037037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45939.655312037037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45939.655312037037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45939.655312037037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45939.655312037037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45939.655312037037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45939.655312037037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45939.655312037037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45939.655312037037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45939.655312037037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45939.655312037037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45939.655312037037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45939.655312037037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45939.655312037037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45939.655312037037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45939.655312037037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45939.655312037037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45939.655312037037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45939.655312037037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45939.655312037037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45939.655312037037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45939.655312037037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45939.655312037037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45939.655312037037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45939.655312037037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45939.655312037037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45939.655312037037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45939.655312037037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45939.655312037037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45939.655312037037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45939.655312037037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45939.655312037037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45939.655312037037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45939.655312037037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45939.655312037037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45939.655312037037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45939.655312037037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45939.655312037037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45939.655312037037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45939.655312037037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45939.655312037037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45939.655312037037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45939.655312037037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45939.655312037037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45939.655312037037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45939.655312037037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45939.655312037037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45939.655312037037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45939.655312037037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45939.655312037037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45939.655312037037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45939.655312037037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45939.655312037037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45939.655312037037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45939.655312037037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45939.655312037037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45939.655312037037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45939.655312037037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45939.655312037037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45939.655312037037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45939.655312037037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45939.655312037037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45939.655312037037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45939.655312037037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45939.655312037037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45939.655312037037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45939.655312037037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45939.655312037037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45939.655312037037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45939.655312037037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45939.655312037037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45939.655312037037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45939.655312037037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45939.655312037037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45939.655312037037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45939.655312037037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45939.655312037037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45939.655312037037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45939.655312037037</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45939.655312037037</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45939.655312037037</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45939.655312037037</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45939.655312037037</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45939.655312037037</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47.823251851848909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13.466434722220583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1" ca="1" si="1">IFERROR(NOW()-F4,"")</f>
        <v>45939.655312037037</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45939.655312037037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45939.655312037037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45939.655312037037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45939.655312037037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45939.655312037037</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45939.655312037037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45939.655312037037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45939.655312037037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45939.655312037037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45939.655312037037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45939.655312037037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45939.655312037037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45939.655312037037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45939.655312037037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45939.655312037037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45939.655312037037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45939.655312037037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45939.655312037037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45939.655312037037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45939.655312037037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45939.655312037037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45939.655312037037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45939.655312037037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45939.655312037037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45939.655312037037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45939.655312037037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45939.655312037037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45939.655312037037</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45939.655312037037</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45939.655312037037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45939.655312037037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45939.655312037037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45939.655312037037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45939.655312037037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45939.655312037037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45939.655312037037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45939.655312037037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45939.655312037037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45939.655312037037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45939.655312037037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45939.655312037037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45939.655312037037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45939.655312037037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45939.655312037037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45939.655312037037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45939.655312037037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45939.655312037037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45939.655312037037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45939.655312037037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45939.655312037037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45939.655312037037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45939.655312037037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45939.655312037037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45939.655312037037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45939.655312037037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45939.655312037037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45939.655312037037</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45939.655312037037</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45939.655312037037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45939.655312037037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45939.655312037037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45939.655312037037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45939.655312037037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45939.655312037037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45939.655312037037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45939.655312037037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45939.655312037037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45939.655312037037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45939.655312037037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45939.655312037037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45939.655312037037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45939.655312037037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45939.655312037037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45939.655312037037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45939.655312037037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45939.655312037037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45939.655312037037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45939.655312037037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45939.655312037037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45939.655312037037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45939.655312037037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45939.655312037037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45939.655312037037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45939.655312037037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45939.655312037037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45939.655312037037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45939.655312037037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45939.655312037037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45939.655312037037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45939.655312037037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45939.655312037037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45939.655312037037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45939.655312037037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45939.655312037037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45939.655312037037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45939.655312037037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45939.655312037037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45939.655312037037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45939.655312037037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45939.655312037037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45939.655312037037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45939.655312037037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45939.655312037037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45939.655312037037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45939.655312037037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45939.655312037037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45939.655312037037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45939.655312037037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45939.655312037037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45939.655312037037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45939.655312037037</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45939.655312037037</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0"/>
  <sheetViews>
    <sheetView workbookViewId="0">
      <selection activeCell="J6" sqref="J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12.882464814814739</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0.12624953703925712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5.7743398148159031</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4.7130666666635079</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39071</v>
      </c>
      <c r="B6" s="157" t="str">
        <f>IFERROR(VLOOKUP(D6,DB!A:K,11,0),"")</f>
        <v>R6</v>
      </c>
      <c r="C6" s="157">
        <v>1</v>
      </c>
      <c r="D6" s="157" t="s">
        <v>32951</v>
      </c>
      <c r="E6" s="157" t="s">
        <v>38964</v>
      </c>
      <c r="F6" s="162">
        <v>45939.612037037034</v>
      </c>
      <c r="G6" s="151">
        <f ca="1">IFERROR(NOW()-F6,"-")</f>
        <v>4.3275000003632158E-2</v>
      </c>
      <c r="H6" s="162">
        <v>45939.606296296297</v>
      </c>
      <c r="I6" s="157" t="str">
        <f>IFERROR(VLOOKUP(D6,DB!A:F,6,0),"")</f>
        <v>SCECO</v>
      </c>
      <c r="J6" s="157" t="str">
        <f>IFERROR(VLOOKUP(D6,DB!A:G,7,0),"")</f>
        <v>Dead+No BB Design</v>
      </c>
      <c r="K6" s="157" t="s">
        <v>39072</v>
      </c>
      <c r="L6" s="157" t="str">
        <f>IFERROR(VLOOKUP(D6,DB!A:I,9,0),"")</f>
        <v>Latis</v>
      </c>
    </row>
    <row r="7" spans="1:16383" ht="31.5" customHeight="1">
      <c r="A7" s="157" t="s">
        <v>39073</v>
      </c>
      <c r="B7" s="157" t="str">
        <f>IFERROR(VLOOKUP(D7,DB!A:K,11,0),"")</f>
        <v>R6</v>
      </c>
      <c r="C7" s="157">
        <v>4</v>
      </c>
      <c r="D7" s="157" t="s">
        <v>34871</v>
      </c>
      <c r="E7" s="157" t="s">
        <v>39043</v>
      </c>
      <c r="F7" s="162">
        <v>45939.632141203707</v>
      </c>
      <c r="G7" s="151">
        <f ca="1">IFERROR(NOW()-F7,"-")</f>
        <v>2.3170833330368623E-2</v>
      </c>
      <c r="H7" s="157"/>
      <c r="I7" s="157" t="str">
        <f>IFERROR(VLOOKUP(D7,DB!A:F,6,0),"")</f>
        <v>Generator-SG</v>
      </c>
      <c r="J7" s="157" t="str">
        <f>IFERROR(VLOOKUP(D7,DB!A:G,7,0),"")</f>
        <v>Dead</v>
      </c>
      <c r="K7" s="157" t="s">
        <v>39074</v>
      </c>
      <c r="L7" s="157" t="str">
        <f>IFERROR(VLOOKUP(D7,DB!A:I,9,0),"")</f>
        <v>Latis</v>
      </c>
    </row>
    <row r="8" spans="1:16383" ht="31.5" customHeight="1">
      <c r="A8" s="157" t="s">
        <v>39075</v>
      </c>
      <c r="B8" s="157" t="str">
        <f>IFERROR(VLOOKUP(D8,DB!A:K,11,0),"")</f>
        <v>R6</v>
      </c>
      <c r="C8" s="157">
        <v>1</v>
      </c>
      <c r="D8" s="157" t="s">
        <v>34746</v>
      </c>
      <c r="E8" s="157" t="s">
        <v>39043</v>
      </c>
      <c r="F8" s="157"/>
      <c r="G8" s="151">
        <f ca="1">IFERROR(NOW()-F8,"-")</f>
        <v>45939.655312037037</v>
      </c>
      <c r="H8" s="162">
        <v>45939.623622685183</v>
      </c>
      <c r="I8" s="157" t="str">
        <f>IFERROR(VLOOKUP(D8,DB!A:F,6,0),"")</f>
        <v>Generator-SG</v>
      </c>
      <c r="J8" s="157" t="str">
        <f>IFERROR(VLOOKUP(D8,DB!A:G,7,0),"")</f>
        <v>Vandalized</v>
      </c>
      <c r="K8" s="157" t="s">
        <v>39076</v>
      </c>
      <c r="L8" s="157" t="str">
        <f>IFERROR(VLOOKUP(D8,DB!A:I,9,0),"")</f>
        <v>Latis</v>
      </c>
    </row>
    <row r="9" spans="1:16383" ht="31.5" customHeight="1">
      <c r="A9" s="157" t="s">
        <v>39077</v>
      </c>
      <c r="B9" s="157" t="str">
        <f>IFERROR(VLOOKUP(D9,DB!A:K,11,0),"")</f>
        <v>R6</v>
      </c>
      <c r="C9" s="157">
        <v>2</v>
      </c>
      <c r="D9" s="157" t="s">
        <v>32685</v>
      </c>
      <c r="E9" s="157" t="s">
        <v>38964</v>
      </c>
      <c r="F9" s="162">
        <v>45939.637326388889</v>
      </c>
      <c r="G9" s="151">
        <f ca="1">IFERROR(NOW()-F9,"-")</f>
        <v>1.7985648148169275E-2</v>
      </c>
      <c r="H9" s="162">
        <v>45939.632824074077</v>
      </c>
      <c r="I9" s="157" t="str">
        <f>IFERROR(VLOOKUP(D9,DB!A:F,6,0),"")</f>
        <v>SCECO</v>
      </c>
      <c r="J9" s="157" t="str">
        <f>IFERROR(VLOOKUP(D9,DB!A:G,7,0),"")</f>
        <v>Dead</v>
      </c>
      <c r="K9" s="157" t="s">
        <v>39078</v>
      </c>
      <c r="L9" s="157" t="str">
        <f>IFERROR(VLOOKUP(D9,DB!A:I,9,0),"")</f>
        <v>Latis</v>
      </c>
    </row>
    <row r="10" spans="1:16383" ht="31.5" customHeight="1">
      <c r="A10" s="157"/>
      <c r="B10" s="157" t="str">
        <f>IFERROR(VLOOKUP(D10,DB!A:K,11,0),"")</f>
        <v/>
      </c>
      <c r="C10" s="157"/>
      <c r="D10" s="156"/>
      <c r="E10" s="157"/>
      <c r="F10" s="157"/>
      <c r="G10" s="151">
        <f ca="1">IFERROR(NOW()-F10,"-")</f>
        <v>45939.655312037037</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45939.655312037037</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45939.655312037037</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65"/>
      <c r="E13" s="157"/>
      <c r="F13" s="157"/>
      <c r="G13" s="151">
        <f ca="1">IFERROR(NOW()-F13,"-")</f>
        <v>45939.655312037037</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45939.655312037037</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45939.655312037037</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45939.655312037037</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45939.655312037037</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45939.655312037037</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45939.655312037037</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45939.655312037037</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45939.655312037037</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45939.655312037037</v>
      </c>
      <c r="H22" s="157"/>
      <c r="I22" s="157" t="str">
        <f>IFERROR(VLOOKUP(D22,DB!A:F,6,0),"")</f>
        <v/>
      </c>
      <c r="J22" s="157" t="str">
        <f>IFERROR(VLOOKUP(D22,DB!A:G,7,0),"")</f>
        <v/>
      </c>
      <c r="K22" s="157"/>
      <c r="L22" s="157" t="str">
        <f>IFERROR(VLOOKUP(D22,DB!A:I,9,0),"")</f>
        <v/>
      </c>
    </row>
    <row r="23" spans="1:12" ht="31.5" customHeight="1">
      <c r="A23" s="110"/>
      <c r="B23" s="158" t="str">
        <f>IFERROR(VLOOKUP(D23,DB!A:K,11,0),"")</f>
        <v/>
      </c>
      <c r="C23" s="158"/>
      <c r="D23" s="158"/>
      <c r="E23" s="159"/>
      <c r="F23" s="113"/>
      <c r="G23" s="151">
        <f ca="1">IFERROR(NOW()-F23,"-")</f>
        <v>45939.655312037037</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51">
        <f ca="1">IFERROR(NOW()-F24,"-")</f>
        <v>45939.655312037037</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51">
        <f ca="1">IFERROR(NOW()-F25,"-")</f>
        <v>45939.655312037037</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45939.655312037037</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45939.655312037037</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45939.655312037037</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45939.655312037037</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45939.655312037037</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45939.655312037037</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45939.655312037037</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45939.655312037037</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45939.655312037037</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45939.655312037037</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45939.655312037037</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45939.655312037037</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45939.655312037037</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45939.655312037037</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45939.655312037037</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45939.655312037037</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45939.655312037037</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45939.655312037037</v>
      </c>
      <c r="H43" s="113"/>
      <c r="I43" s="158" t="str">
        <f>IFERROR(VLOOKUP(D43,DB!A:F,6,0),"")</f>
        <v/>
      </c>
      <c r="J43" s="158" t="str">
        <f>IFERROR(VLOOKUP(D43,DB!A:G,7,0),"")</f>
        <v/>
      </c>
      <c r="K43" s="161"/>
      <c r="L43" s="159" t="str">
        <f>IFERROR(VLOOKUP(D43,DB!A:I,9,0),"")</f>
        <v/>
      </c>
    </row>
    <row r="44" spans="1:12" ht="31.5" customHeight="1">
      <c r="A44" s="110"/>
      <c r="B44" s="109" t="str">
        <f>IFERROR(VLOOKUP(D44,DB!A:K,11,0),"")</f>
        <v/>
      </c>
      <c r="C44" s="111"/>
      <c r="D44" s="109"/>
      <c r="E44" s="112"/>
      <c r="F44" s="113"/>
      <c r="G44" s="81">
        <f ca="1">IFERROR(NOW()-F44,"-")</f>
        <v>45939.655312037037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45939.655312037037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45939.655312037037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45939.655312037037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45939.655312037037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45939.655312037037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45939.655312037037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45939.655312037037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45939.655312037037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45939.655312037037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45939.655312037037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45939.655312037037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45939.655312037037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45939.655312037037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45939.655312037037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45939.655312037037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45939.655312037037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45939.655312037037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45939.655312037037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45939.655312037037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45939.655312037037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45939.655312037037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45939.655312037037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45939.655312037037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45939.655312037037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45939.655312037037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45939.655312037037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45939.655312037037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45939.655312037037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45939.655312037037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45939.655312037037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45939.655312037037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45939.655312037037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45939.655312037037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45939.655312037037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45939.655312037037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45939.655312037037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45939.655312037037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45939.655312037037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45939.655312037037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45939.655312037037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45939.655312037037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45939.655312037037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45939.655312037037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45939.655312037037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45939.655312037037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45939.655312037037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45939.655312037037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45939.655312037037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45939.655312037037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45939.655312037037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45939.655312037037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45939.655312037037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45939.655312037037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45939.655312037037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45939.655312037037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45939.655312037037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45939.655312037037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45939.655312037037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45939.655312037037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45939.655312037037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45939.655312037037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45939.655312037037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45939.655312037037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45939.655312037037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45939.655312037037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45939.655312037037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45939.655312037037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45939.655312037037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45939.655312037037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45939.655312037037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45939.655312037037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45939.655312037037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45939.655312037037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45939.655312037037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45939.655312037037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45939.655312037037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45939.655312037037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45939.655312037037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45939.655312037037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45939.655312037037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45939.655312037037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45939.655312037037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45939.655312037037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45939.655312037037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45939.655312037037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45939.655312037037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45939.655312037037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45939.655312037037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45939.655312037037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45939.655312037037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45939.655312037037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45939.655312037037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45939.655312037037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45939.655312037037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45939.655312037037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45939.655312037037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45939.655312037037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45939.655312037037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45939.655312037037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45939.655312037037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45939.655312037037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45939.655312037037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45939.655312037037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45939.655312037037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45939.655312037037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45939.655312037037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45939.655312037037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45939.655312037037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45939.655312037037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45939.655312037037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45939.655312037037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45939.655312037037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45939.655312037037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45939.655312037037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45939.655312037037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45939.655312037037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45939.655312037037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45939.655312037037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45939.655312037037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45939.655312037037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45939.655312037037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45939.655312037037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45939.655312037037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45939.655312037037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45939.655312037037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45939.655312037037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45939.655312037037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45939.655312037037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45939.655312037037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45939.655312037037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45939.655312037037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45939.655312037037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45939.655312037037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45939.655312037037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45939.655312037037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45939.655312037037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45939.655312037037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45939.655312037037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45939.655312037037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45939.655312037037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45939.655312037037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45939.655312037037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45939.655312037037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45939.655312037037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45939.655312037037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45939.655312037037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45939.655312037037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45939.655312037037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45939.655312037037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45939.655312037037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45939.655312037037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45939.655312037037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45939.655312037037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45939.655312037037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45939.655312037037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45939.655312037037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45939.655312037037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45939.655312037037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45939.655312037037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45939.655312037037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45939.655312037037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45939.655312037037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45939.655312037037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45939.655312037037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45939.655312037037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45939.655312037037</v>
      </c>
      <c r="H210" s="113"/>
      <c r="I210" s="109" t="str">
        <f>IFERROR(VLOOKUP(D210,DB!A:F,6,0),"")</f>
        <v/>
      </c>
      <c r="J210" s="108" t="str">
        <f>IFERROR(VLOOKUP(D210,DB!A:G,7,0),"")</f>
        <v/>
      </c>
      <c r="K210" s="114"/>
      <c r="L210" s="115" t="str">
        <f>IFERROR(VLOOKUP(D210,DB!A:I,9,0),"")</f>
        <v/>
      </c>
    </row>
  </sheetData>
  <dataValidations count="2">
    <dataValidation allowBlank="1" showInputMessage="1" showErrorMessage="1" sqref="E1" xr:uid="{380493DB-286A-4683-AF55-C78F04945A49}"/>
    <dataValidation type="list" allowBlank="1" showInputMessage="1" showErrorMessage="1" sqref="E3 E5:E2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2025-10-09T12:43:49Z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