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7107" documentId="13_ncr:1_{F6CB121F-512D-4AA6-A0C1-0FB36C537598}" xr6:coauthVersionLast="47" xr6:coauthVersionMax="47" xr10:uidLastSave="{9D4C5CA4-1F3C-4A1C-9262-6F306C917276}"/>
  <bookViews>
    <workbookView xWindow="-109" yWindow="-109" windowWidth="26301" windowHeight="14169" firstSheet="2"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 i="4" l="1"/>
  <c r="G7" i="4"/>
  <c r="I7" i="4"/>
  <c r="J7" i="4"/>
  <c r="L7"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L9" i="1"/>
  <c r="J9" i="1"/>
  <c r="I9" i="1"/>
  <c r="G9" i="1"/>
  <c r="B9" i="1"/>
  <c r="L10" i="1"/>
  <c r="J10" i="1"/>
  <c r="I10" i="1"/>
  <c r="G10" i="1"/>
  <c r="B10" i="1"/>
  <c r="B4" i="4"/>
  <c r="G4" i="4"/>
  <c r="I4" i="4"/>
  <c r="J4" i="4"/>
  <c r="L4" i="4"/>
  <c r="B5" i="4"/>
  <c r="G5" i="4"/>
  <c r="I5" i="4"/>
  <c r="J5" i="4"/>
  <c r="L5" i="4"/>
  <c r="B6" i="4"/>
  <c r="G6" i="4"/>
  <c r="I6" i="4"/>
  <c r="J6" i="4"/>
  <c r="L6"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G3" i="6"/>
  <c r="G2" i="6"/>
  <c r="G5"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16" i="4"/>
  <c r="G16" i="4"/>
  <c r="I16" i="4"/>
  <c r="J16" i="4"/>
  <c r="L16" i="4"/>
  <c r="B17" i="4"/>
  <c r="G17" i="4"/>
  <c r="I17" i="4"/>
  <c r="J17" i="4"/>
  <c r="L17" i="4"/>
  <c r="B18" i="4"/>
  <c r="G18" i="4"/>
  <c r="I18" i="4"/>
  <c r="J18" i="4"/>
  <c r="L18" i="4"/>
  <c r="G2" i="3"/>
  <c r="I3" i="4"/>
  <c r="J3" i="4"/>
  <c r="I2" i="6"/>
  <c r="I5" i="6"/>
  <c r="L2" i="6"/>
  <c r="L5" i="6"/>
  <c r="L3" i="6"/>
  <c r="J5" i="6"/>
  <c r="J2" i="6"/>
  <c r="J3" i="6"/>
  <c r="I3" i="6"/>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L58" i="5"/>
  <c r="J58" i="5"/>
  <c r="I58" i="5"/>
  <c r="G58" i="5"/>
  <c r="B58"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L4" i="5"/>
  <c r="L5" i="5"/>
  <c r="L6" i="5"/>
  <c r="L7" i="5"/>
  <c r="L8" i="5"/>
  <c r="L9" i="5"/>
  <c r="L10" i="5"/>
  <c r="L11" i="5"/>
  <c r="J4" i="5"/>
  <c r="J5" i="5"/>
  <c r="J6" i="5"/>
  <c r="J7" i="5"/>
  <c r="J8" i="5"/>
  <c r="J9" i="5"/>
  <c r="J10" i="5"/>
  <c r="J11" i="5"/>
  <c r="I4" i="5"/>
  <c r="I5" i="5"/>
  <c r="I6" i="5"/>
  <c r="I7" i="5"/>
  <c r="I8" i="5"/>
  <c r="I9" i="5"/>
  <c r="I10" i="5"/>
  <c r="I11" i="5"/>
  <c r="G4" i="5"/>
  <c r="G5" i="5"/>
  <c r="G6" i="5"/>
  <c r="G7" i="5"/>
  <c r="G8" i="5"/>
  <c r="G9" i="5"/>
  <c r="G10" i="5"/>
  <c r="G11" i="5"/>
  <c r="B4" i="5"/>
  <c r="B5" i="5"/>
  <c r="B6" i="5"/>
  <c r="B7" i="5"/>
  <c r="B8" i="5"/>
  <c r="B9" i="5"/>
  <c r="B10" i="5"/>
  <c r="B11" i="5"/>
  <c r="B3" i="5"/>
  <c r="G3" i="5"/>
  <c r="I3" i="5"/>
  <c r="J3" i="5"/>
  <c r="L3" i="5"/>
  <c r="B3" i="2"/>
  <c r="G3" i="2"/>
  <c r="I3" i="2"/>
  <c r="J3" i="2"/>
  <c r="L3" i="2"/>
  <c r="B4" i="2"/>
  <c r="G4" i="2"/>
  <c r="I4" i="2"/>
  <c r="J4" i="2"/>
  <c r="L4" i="2"/>
  <c r="B5" i="2"/>
  <c r="G5" i="2"/>
  <c r="I5" i="2"/>
  <c r="J5" i="2"/>
  <c r="L5" i="2"/>
  <c r="B2" i="1"/>
  <c r="B3" i="4"/>
  <c r="G3" i="4"/>
  <c r="L3" i="4"/>
  <c r="L2" i="5"/>
  <c r="B2" i="4"/>
  <c r="G2" i="4"/>
  <c r="I2" i="4"/>
  <c r="J2" i="4"/>
  <c r="L2" i="4"/>
  <c r="B4" i="6"/>
  <c r="G4" i="6"/>
  <c r="I4" i="6"/>
  <c r="J4" i="6"/>
  <c r="L4"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B3" i="1"/>
  <c r="B4" i="1"/>
  <c r="B5" i="1"/>
  <c r="B6" i="1"/>
  <c r="B7" i="1"/>
  <c r="B8" i="1"/>
  <c r="B11" i="1"/>
  <c r="B12" i="1"/>
  <c r="B13" i="1"/>
  <c r="B14" i="1"/>
  <c r="B15" i="1"/>
  <c r="B16" i="1"/>
  <c r="B17" i="1"/>
  <c r="B18" i="1"/>
  <c r="B19" i="1"/>
  <c r="B20" i="1"/>
  <c r="B21" i="1"/>
  <c r="B22" i="1"/>
  <c r="B23" i="1"/>
  <c r="B24" i="1"/>
  <c r="B25" i="1"/>
  <c r="B26" i="1"/>
  <c r="B27" i="1"/>
  <c r="B28" i="1"/>
  <c r="B29" i="1"/>
  <c r="B30" i="1"/>
  <c r="B31" i="1"/>
  <c r="B32" i="1"/>
  <c r="G2" i="1"/>
  <c r="I2" i="1"/>
  <c r="J2" i="1"/>
  <c r="L2" i="1"/>
  <c r="J3" i="1"/>
  <c r="J4" i="1"/>
  <c r="J5" i="1"/>
  <c r="J6" i="1"/>
  <c r="J7" i="1"/>
  <c r="J8" i="1"/>
  <c r="J11" i="1"/>
  <c r="J12" i="1"/>
  <c r="J13" i="1"/>
  <c r="J14" i="1"/>
  <c r="J15" i="1"/>
  <c r="J16" i="1"/>
  <c r="J17" i="1"/>
  <c r="J18" i="1"/>
  <c r="J19" i="1"/>
  <c r="J20" i="1"/>
  <c r="J21" i="1"/>
  <c r="J22" i="1"/>
  <c r="J23" i="1"/>
  <c r="J24" i="1"/>
  <c r="J25" i="1"/>
  <c r="J26" i="1"/>
  <c r="J27" i="1"/>
  <c r="J28" i="1"/>
  <c r="J29" i="1"/>
  <c r="J30" i="1"/>
  <c r="J31" i="1"/>
  <c r="J32" i="1"/>
  <c r="I3" i="1"/>
  <c r="I4" i="1"/>
  <c r="I5" i="1"/>
  <c r="I6" i="1"/>
  <c r="I7" i="1"/>
  <c r="I8" i="1"/>
  <c r="I11" i="1"/>
  <c r="I12" i="1"/>
  <c r="I13" i="1"/>
  <c r="I14" i="1"/>
  <c r="I15" i="1"/>
  <c r="I16" i="1"/>
  <c r="I17" i="1"/>
  <c r="I18" i="1"/>
  <c r="I19" i="1"/>
  <c r="I20" i="1"/>
  <c r="I21" i="1"/>
  <c r="I22" i="1"/>
  <c r="I23" i="1"/>
  <c r="I24" i="1"/>
  <c r="I25" i="1"/>
  <c r="I26" i="1"/>
  <c r="I27" i="1"/>
  <c r="I28" i="1"/>
  <c r="I29" i="1"/>
  <c r="I30" i="1"/>
  <c r="I31" i="1"/>
  <c r="I32" i="1"/>
  <c r="B2" i="5"/>
  <c r="G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3" i="1"/>
  <c r="L3" i="1"/>
  <c r="G4" i="1"/>
  <c r="L4" i="1"/>
  <c r="G5" i="1"/>
  <c r="L5" i="1"/>
  <c r="G6" i="1"/>
  <c r="L6" i="1"/>
  <c r="G7" i="1"/>
  <c r="L7" i="1"/>
  <c r="G8" i="1"/>
  <c r="L8"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alcChain>
</file>

<file path=xl/sharedStrings.xml><?xml version="1.0" encoding="utf-8"?>
<sst xmlns="http://schemas.openxmlformats.org/spreadsheetml/2006/main" count="178612" uniqueCount="39090">
  <si>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</si>
  <si>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</si>
  <si>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</si>
  <si>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</si>
  <si>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</si>
  <si>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</si>
  <si>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</si>
  <si>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</si>
  <si>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</si>
  <si>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</si>
  <si>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</si>
  <si>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</si>
  <si>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</si>
  <si>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</si>
  <si>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</si>
  <si>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</si>
  <si>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</si>
  <si>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</si>
  <si>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</si>
  <si>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</si>
  <si>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</si>
  <si>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</si>
  <si>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</si>
  <si>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</si>
  <si>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</si>
  <si>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</si>
  <si>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</si>
  <si>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</si>
  <si>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</si>
  <si>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</si>
  <si>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</si>
  <si>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</si>
  <si>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</si>
  <si>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</si>
  <si>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</si>
  <si>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</si>
  <si>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</si>
  <si>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</si>
  <si>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</si>
  <si>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</si>
  <si>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</si>
  <si>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</si>
  <si>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</si>
  <si>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</si>
  <si>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</si>
  <si>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</si>
  <si>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</si>
  <si>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</si>
  <si>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</si>
  <si>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</si>
  <si>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</si>
  <si>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</si>
  <si>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</si>
  <si>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</si>
  <si>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</si>
  <si>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</si>
  <si>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</si>
  <si>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</si>
  <si>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</si>
  <si>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</si>
  <si>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</si>
  <si>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</si>
  <si>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</si>
  <si>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</si>
  <si>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</si>
  <si>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</si>
  <si>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</si>
  <si>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</si>
  <si>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</si>
  <si>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</si>
  <si>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</si>
  <si>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</si>
  <si>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</si>
  <si>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</si>
  <si>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</si>
  <si>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</si>
  <si>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</si>
  <si>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</si>
  <si>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</si>
  <si>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</si>
  <si>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</si>
  <si>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</si>
  <si>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</si>
  <si>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</si>
  <si>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</si>
  <si>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</si>
  <si>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</si>
  <si>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</si>
  <si>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</si>
  <si>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</si>
  <si>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</si>
  <si>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</si>
  <si>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</si>
  <si>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</si>
  <si>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</si>
  <si>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</si>
  <si>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</si>
  <si>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</si>
  <si>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</si>
  <si>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</si>
  <si>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</si>
  <si>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</si>
  <si>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</si>
  <si>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</si>
  <si>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</si>
  <si>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</si>
  <si>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</si>
  <si>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</si>
  <si>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</si>
  <si>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</si>
  <si>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</si>
  <si>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</si>
  <si>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</si>
  <si>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</si>
  <si>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</si>
  <si>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</si>
  <si>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</si>
  <si>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</si>
  <si>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</si>
  <si>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</si>
  <si>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</si>
  <si>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</si>
  <si>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</si>
  <si>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</si>
  <si>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</si>
  <si>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</si>
  <si>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</si>
  <si>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</si>
  <si>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</si>
  <si>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</si>
  <si>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</si>
  <si>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</si>
  <si>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</si>
  <si>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</si>
  <si>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</si>
  <si>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</si>
  <si>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</si>
  <si>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</si>
  <si>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</si>
  <si>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</si>
  <si>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</si>
  <si>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</si>
  <si>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</si>
  <si>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</si>
  <si>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</si>
  <si>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</si>
  <si>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</si>
  <si>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</si>
  <si>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</si>
  <si>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</si>
  <si>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</si>
  <si>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</si>
  <si>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</si>
  <si>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</si>
  <si>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</si>
  <si>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</si>
  <si>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</si>
  <si>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</si>
  <si>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</si>
  <si>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</si>
  <si>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</si>
  <si>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</si>
  <si>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</si>
  <si>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</si>
  <si>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</si>
  <si>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</si>
  <si>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</si>
  <si>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</si>
  <si>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</si>
  <si>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</si>
  <si>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</si>
  <si>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</si>
  <si>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</si>
  <si>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</si>
  <si>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</si>
  <si>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</si>
  <si>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</si>
  <si>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</si>
  <si>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</si>
  <si>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</si>
  <si>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</si>
  <si>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</si>
  <si>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</si>
  <si>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</si>
  <si>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</si>
  <si>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</si>
  <si>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</si>
  <si>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</si>
  <si>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</si>
  <si>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</si>
  <si>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</si>
  <si>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</si>
  <si>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</si>
  <si>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</si>
  <si>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</si>
  <si>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</si>
  <si>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</si>
  <si>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</si>
  <si>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</si>
  <si>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</si>
  <si>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</si>
  <si>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</si>
  <si>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</si>
  <si>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</si>
  <si>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</si>
  <si>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</si>
  <si>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</si>
  <si>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</si>
  <si>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</si>
  <si>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</si>
  <si>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</si>
  <si>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</si>
  <si>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</si>
  <si>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</si>
  <si>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</si>
  <si>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</si>
  <si>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</si>
  <si>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</si>
  <si>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</si>
  <si>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</si>
  <si>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</si>
  <si>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</si>
  <si>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</si>
  <si>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</si>
  <si>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</si>
  <si>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</si>
  <si>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</si>
  <si>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</si>
  <si>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</si>
  <si>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</si>
  <si>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</si>
  <si>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</si>
  <si>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</si>
  <si>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</si>
  <si>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</si>
  <si>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</si>
  <si>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</si>
  <si>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</si>
  <si>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</si>
  <si>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</si>
  <si>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</si>
  <si>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</si>
  <si>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</si>
  <si>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</si>
  <si>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</si>
  <si>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</si>
  <si>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</si>
  <si>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</si>
  <si>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</si>
  <si>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</si>
  <si>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</si>
  <si>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</si>
  <si>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</si>
  <si>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</si>
  <si>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</si>
  <si>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</si>
  <si>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</si>
  <si>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</si>
  <si>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</si>
  <si>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</si>
  <si>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</si>
  <si>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</si>
  <si>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</si>
  <si>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</si>
  <si>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</si>
  <si>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</si>
  <si>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</si>
  <si>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</si>
  <si>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</si>
  <si>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</si>
  <si>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</si>
  <si>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</si>
  <si>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</si>
  <si>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</si>
  <si>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</si>
  <si>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</si>
  <si>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</si>
  <si>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</si>
  <si>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</si>
  <si>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</si>
  <si>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</si>
  <si>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</si>
  <si>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</si>
  <si>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</si>
  <si>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</si>
  <si>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</si>
  <si>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</si>
  <si>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</si>
  <si>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</si>
  <si>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</si>
  <si>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</si>
  <si>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</si>
  <si>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</si>
  <si>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</si>
  <si>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</si>
  <si>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</si>
  <si>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</si>
  <si>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</si>
  <si>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</si>
  <si>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</si>
  <si>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</si>
  <si>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</si>
  <si>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</si>
  <si>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</si>
  <si>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</si>
  <si>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</si>
  <si>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</si>
  <si>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</si>
  <si>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</si>
  <si>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</si>
  <si>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</si>
  <si>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</si>
  <si>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</si>
  <si>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</si>
  <si>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</si>
  <si>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</si>
  <si>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</si>
  <si>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</si>
  <si>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</si>
  <si>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</si>
  <si>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</si>
  <si>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</si>
  <si>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</si>
  <si>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</si>
  <si>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</si>
  <si>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</si>
  <si>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</si>
  <si>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</si>
  <si>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</si>
  <si>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</si>
  <si>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</si>
  <si>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</si>
  <si>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</si>
  <si>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</si>
  <si>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</si>
  <si>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</si>
  <si>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</si>
  <si>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</si>
  <si>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</si>
  <si>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</si>
  <si>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</si>
  <si>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</si>
  <si>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</si>
  <si>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</si>
  <si>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</si>
  <si>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</si>
  <si>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</si>
  <si>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</si>
  <si>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</si>
  <si>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</si>
  <si>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</si>
  <si>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</si>
  <si>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</si>
  <si>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</si>
  <si>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</si>
  <si>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</si>
  <si>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</si>
  <si>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</si>
  <si>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</si>
  <si>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</si>
  <si>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</si>
  <si>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</si>
  <si>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</si>
  <si>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</si>
  <si>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</si>
  <si>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</si>
  <si>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</si>
  <si>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</si>
  <si>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</si>
  <si>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</si>
  <si>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</si>
  <si>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</si>
  <si>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</si>
  <si>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</si>
  <si>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</si>
  <si>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</si>
  <si>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</si>
  <si>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</si>
  <si>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</si>
  <si>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</si>
  <si>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</si>
  <si>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</si>
  <si>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</si>
  <si>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</si>
  <si>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</si>
  <si>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</si>
  <si>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</si>
  <si>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</si>
  <si>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</si>
  <si>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</si>
  <si>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</si>
  <si>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</si>
  <si>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</si>
  <si>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</si>
  <si>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</si>
  <si>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</si>
  <si>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</si>
  <si>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</si>
  <si>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</si>
  <si>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</si>
  <si>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</si>
  <si>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</si>
  <si>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</si>
  <si>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</si>
  <si>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</si>
  <si>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</si>
  <si>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</si>
  <si>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</si>
  <si>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</si>
  <si>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</si>
  <si>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</si>
  <si>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</si>
  <si>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</si>
  <si>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</si>
  <si>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</si>
  <si>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</si>
  <si>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</si>
  <si>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</si>
  <si>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</si>
  <si>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</si>
  <si>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</si>
  <si>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</si>
  <si>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</si>
  <si>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</si>
  <si>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</si>
  <si>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</si>
  <si>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</si>
  <si>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</si>
  <si>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</si>
  <si>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</si>
  <si>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</si>
  <si>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</si>
  <si>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</si>
  <si>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</si>
  <si>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</si>
  <si>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</si>
  <si>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</si>
  <si>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</si>
  <si>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</si>
  <si>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</si>
  <si>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</si>
  <si>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</si>
  <si>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</si>
  <si>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</si>
  <si>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</si>
  <si>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</si>
  <si>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</si>
  <si>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</si>
  <si>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</si>
  <si>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</si>
  <si>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</si>
  <si>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</si>
  <si>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</si>
  <si>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</si>
  <si>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</si>
  <si>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</si>
  <si>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</si>
  <si>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</si>
  <si>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</si>
  <si>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</si>
  <si>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</si>
  <si>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</si>
  <si>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</si>
  <si>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</si>
  <si>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</si>
  <si>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</si>
  <si>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</si>
  <si>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</si>
  <si>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</si>
  <si>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</si>
  <si>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</si>
  <si>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</si>
  <si>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</si>
  <si>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</si>
  <si>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</si>
  <si>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</si>
  <si>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</si>
  <si>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</si>
  <si>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</si>
  <si>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</si>
  <si>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</si>
  <si>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</si>
  <si>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</si>
  <si>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</si>
  <si>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</si>
  <si>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</si>
  <si>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</si>
  <si>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</si>
  <si>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</si>
  <si>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</si>
  <si>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</si>
  <si>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</si>
  <si>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</si>
  <si>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</si>
  <si>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</si>
  <si>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</si>
  <si>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</si>
  <si>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</si>
  <si>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</si>
  <si>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</si>
  <si>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</si>
  <si>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</si>
  <si>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</si>
  <si>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</si>
  <si>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</si>
  <si>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</si>
  <si>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</si>
  <si>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</si>
  <si>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</si>
  <si>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</si>
  <si>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</si>
  <si>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</si>
  <si>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</si>
  <si>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</si>
  <si>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</si>
  <si>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</si>
  <si>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</si>
  <si>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</si>
  <si>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</si>
  <si>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</si>
  <si>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</si>
  <si>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</si>
  <si>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</si>
  <si>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</si>
  <si>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</si>
  <si>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</si>
  <si>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</si>
  <si>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</si>
  <si>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</si>
  <si>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</si>
  <si>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</si>
  <si>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</si>
  <si>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</si>
  <si>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</si>
  <si>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</si>
  <si>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</si>
  <si>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</si>
  <si>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</si>
  <si>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</si>
  <si>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</si>
  <si>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</si>
  <si>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</si>
  <si>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</si>
  <si>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</si>
  <si>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</si>
  <si>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</si>
  <si>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</si>
  <si>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</si>
  <si>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</si>
  <si>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</si>
  <si>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</si>
  <si>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</si>
  <si>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</si>
  <si>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</si>
  <si>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</si>
  <si>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</si>
  <si>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</si>
  <si>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</si>
  <si>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</si>
  <si>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</si>
  <si>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</si>
  <si>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</si>
  <si>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</si>
  <si>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</si>
  <si>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</si>
  <si>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</si>
  <si>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</si>
  <si>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</si>
  <si>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</si>
  <si>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</si>
  <si>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</si>
  <si>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</si>
  <si>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</si>
  <si>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</si>
  <si>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</si>
  <si>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</si>
  <si>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</si>
  <si>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</si>
  <si>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</si>
  <si>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</si>
  <si>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</si>
  <si>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</si>
  <si>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</si>
  <si>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</si>
  <si>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</si>
  <si>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</si>
  <si>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</si>
  <si>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</si>
  <si>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</si>
  <si>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</si>
  <si>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</si>
  <si>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</si>
  <si>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</si>
  <si>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</si>
  <si>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</si>
  <si>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</si>
  <si>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</si>
  <si>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</si>
  <si>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</si>
  <si>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</si>
  <si>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</si>
  <si>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</si>
  <si>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</si>
  <si>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</si>
  <si>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</si>
  <si>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</si>
  <si>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</si>
  <si>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</si>
  <si>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</si>
  <si>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</si>
  <si>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</si>
  <si>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</si>
  <si>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</si>
  <si>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</si>
  <si>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</si>
  <si>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</si>
  <si>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</si>
  <si>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</si>
  <si>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</si>
  <si>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</si>
  <si>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</si>
  <si>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</si>
  <si>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</si>
  <si>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</si>
  <si>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</si>
  <si>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</si>
  <si>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</si>
  <si>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</si>
  <si>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</si>
  <si>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</si>
  <si>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</si>
  <si>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</si>
  <si>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</si>
  <si>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</si>
  <si>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</si>
  <si>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</si>
  <si>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</si>
  <si>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</si>
  <si>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</si>
  <si>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</si>
  <si>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</si>
  <si>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</si>
  <si>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</si>
  <si>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</si>
  <si>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</si>
  <si>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</si>
  <si>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</si>
  <si>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</si>
  <si>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</si>
  <si>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</si>
  <si>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</si>
  <si>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</si>
  <si>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</si>
  <si>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</si>
  <si>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</si>
  <si>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</si>
  <si>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</si>
  <si>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</si>
  <si>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</si>
  <si>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</si>
  <si>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</si>
  <si>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</si>
  <si>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</si>
  <si>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</si>
  <si>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</si>
  <si>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</si>
  <si>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</si>
  <si>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</si>
  <si>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</si>
  <si>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</si>
  <si>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</si>
  <si>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</si>
  <si>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</si>
  <si>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</si>
  <si>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</si>
  <si>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</si>
  <si>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</si>
  <si>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</si>
  <si>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</si>
  <si>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</si>
  <si>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</si>
  <si>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</si>
  <si>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</si>
  <si>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</si>
  <si>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</si>
  <si>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</si>
  <si>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</si>
  <si>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</si>
  <si>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</si>
  <si>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</si>
  <si>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</si>
  <si>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</si>
  <si>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</si>
  <si>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</si>
  <si>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</si>
  <si>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</si>
  <si>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</si>
  <si>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</si>
  <si>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</si>
  <si>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</si>
  <si>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</si>
  <si>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</si>
  <si>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</si>
  <si>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</si>
  <si>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</si>
  <si>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</si>
  <si>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</si>
  <si>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</si>
  <si>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</si>
  <si>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</si>
  <si>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</si>
  <si>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</si>
  <si>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</si>
  <si>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</si>
  <si>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</si>
  <si>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</si>
  <si>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</si>
  <si>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</si>
  <si>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</si>
  <si>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</si>
  <si>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</si>
  <si>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</si>
  <si>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</si>
  <si>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</si>
  <si>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</si>
  <si>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</si>
  <si>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</si>
  <si>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</si>
  <si>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</si>
  <si>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</si>
  <si>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</si>
  <si>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</si>
  <si>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</si>
  <si>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</si>
  <si>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</si>
  <si>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</si>
  <si>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</si>
  <si>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</si>
  <si>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</si>
  <si>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</si>
  <si>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</si>
  <si>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</si>
  <si>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</si>
  <si>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</si>
  <si>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</si>
  <si>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</si>
  <si>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</si>
  <si>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</si>
  <si>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</si>
  <si>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</si>
  <si>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</si>
  <si>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</si>
  <si>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</si>
  <si>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</si>
  <si>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</si>
  <si>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</si>
  <si>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</si>
  <si>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</si>
  <si>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</si>
  <si>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</si>
  <si>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</si>
  <si>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</si>
  <si>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</si>
  <si>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</si>
  <si>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</si>
  <si>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</si>
  <si>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</si>
  <si>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</si>
  <si>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</si>
  <si>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</si>
  <si>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</si>
  <si>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</si>
  <si>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</si>
  <si>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</si>
  <si>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</si>
  <si>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</si>
  <si>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</si>
  <si>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</si>
  <si>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</si>
  <si>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</si>
  <si>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</si>
  <si>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</si>
  <si>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</si>
  <si>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</si>
  <si>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</si>
  <si>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</si>
  <si>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</si>
  <si>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</si>
  <si>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</si>
  <si>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</si>
  <si>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</si>
  <si>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</si>
  <si>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</si>
  <si>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</si>
  <si>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</si>
  <si>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</si>
  <si>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</si>
  <si>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</si>
  <si>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</si>
  <si>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</si>
  <si>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</si>
  <si>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</si>
  <si>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</si>
  <si>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</si>
  <si>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</si>
  <si>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</si>
  <si>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</si>
  <si>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</si>
  <si>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</si>
  <si>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</si>
  <si>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</si>
  <si>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</si>
  <si>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</si>
  <si>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</si>
  <si>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</si>
  <si>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</si>
  <si>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</si>
  <si>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</si>
  <si>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</si>
  <si>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</si>
  <si>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</si>
  <si>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</si>
  <si>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</si>
  <si>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</si>
  <si>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</si>
  <si>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</si>
  <si>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</si>
  <si>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</si>
  <si>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</si>
  <si>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</si>
  <si>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</si>
  <si>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</si>
  <si>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</si>
  <si>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</si>
  <si>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</si>
  <si>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</si>
  <si>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</si>
  <si>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</si>
  <si>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</si>
  <si>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</si>
  <si>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</si>
  <si>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</si>
  <si>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</si>
  <si>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</si>
  <si>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</si>
  <si>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</si>
  <si>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</si>
  <si>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</si>
  <si>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</si>
  <si>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</si>
  <si>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</si>
  <si>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</si>
  <si>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</si>
  <si>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</si>
  <si>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</si>
  <si>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</si>
  <si>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</si>
  <si>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</si>
  <si>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</si>
  <si>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</si>
  <si>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</si>
  <si>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</si>
  <si>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</si>
  <si>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</si>
  <si>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</si>
  <si>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</si>
  <si>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</si>
  <si>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</si>
  <si>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</si>
  <si>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</si>
  <si>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</si>
  <si>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</si>
  <si>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</si>
  <si>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</si>
  <si>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</si>
  <si>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</si>
  <si>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</si>
  <si>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</si>
  <si>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</si>
  <si>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</si>
  <si>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</si>
  <si>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</si>
  <si>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</si>
  <si>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</si>
  <si>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</si>
  <si>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</si>
  <si>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</si>
  <si>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</si>
  <si>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</si>
  <si>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</si>
  <si>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</si>
  <si>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</si>
  <si>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</si>
  <si>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</si>
  <si>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</si>
  <si>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</si>
  <si>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</si>
  <si>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</si>
  <si>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</si>
  <si>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</si>
  <si>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</si>
  <si>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</si>
  <si>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</si>
  <si>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</si>
  <si>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</si>
  <si>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</si>
  <si>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</si>
  <si>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</si>
  <si>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</si>
  <si>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</si>
  <si>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</si>
  <si>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</si>
  <si>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</si>
  <si>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</si>
  <si>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</si>
  <si>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</si>
  <si>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</si>
  <si>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</si>
  <si>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</si>
  <si>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</si>
  <si>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</si>
  <si>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</si>
  <si>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</si>
  <si>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</si>
  <si>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</si>
  <si>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</si>
  <si>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</si>
  <si>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</si>
  <si>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</si>
  <si>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</si>
  <si>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</si>
  <si>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</si>
  <si>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</si>
  <si>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</si>
  <si>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</si>
  <si>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</si>
  <si>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</si>
  <si>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</si>
  <si>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</si>
  <si>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</si>
  <si>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</si>
  <si>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</si>
  <si>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</si>
  <si>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</si>
  <si>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</si>
  <si>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</si>
  <si>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</si>
  <si>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</si>
  <si>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</si>
  <si>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</si>
  <si>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</si>
  <si>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</si>
  <si>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</si>
  <si>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</si>
  <si>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</si>
  <si>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</si>
  <si>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</si>
  <si>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</si>
  <si>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</si>
  <si>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</si>
  <si>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</si>
  <si>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</si>
  <si>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</si>
  <si>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</si>
  <si>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</si>
  <si>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</si>
  <si>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</si>
  <si>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</si>
  <si>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</si>
  <si>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</si>
  <si>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</si>
  <si>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</si>
  <si>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</si>
  <si>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</si>
  <si>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</si>
  <si>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</si>
  <si>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</si>
  <si>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</si>
  <si>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</si>
  <si>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</si>
  <si>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</si>
  <si>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</si>
  <si>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</si>
  <si>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</si>
  <si>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</si>
  <si>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</si>
  <si>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</si>
  <si>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</si>
  <si>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</si>
  <si>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</si>
  <si>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</si>
  <si>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</si>
  <si>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</si>
  <si>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</si>
  <si>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</si>
  <si>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</si>
  <si>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</si>
  <si>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</si>
  <si>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</si>
  <si>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</si>
  <si>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</si>
  <si>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</si>
  <si>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</si>
  <si>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</si>
  <si>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</si>
  <si>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</si>
  <si>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</si>
  <si>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</si>
  <si>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</si>
  <si>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</si>
  <si>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</si>
  <si>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</si>
  <si>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</si>
  <si>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</si>
  <si>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</si>
  <si>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</si>
  <si>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</si>
  <si>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</si>
  <si>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</si>
  <si>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</si>
  <si>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</si>
  <si>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</si>
  <si>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</si>
  <si>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</si>
  <si>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</si>
  <si>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</si>
  <si>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</si>
  <si>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</si>
  <si>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</si>
  <si>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</si>
  <si>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</si>
  <si>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</si>
  <si>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</si>
  <si>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</si>
  <si>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</si>
  <si>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</si>
  <si>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</si>
  <si>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</si>
  <si>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</si>
  <si>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</si>
  <si>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</si>
  <si>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</si>
  <si>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</si>
  <si>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</si>
  <si>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</si>
  <si>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</si>
  <si>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</si>
  <si>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</si>
  <si>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</si>
  <si>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</si>
  <si>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</si>
  <si>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</si>
  <si>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</si>
  <si>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</si>
  <si>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</si>
  <si>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</si>
  <si>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</si>
  <si>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</si>
  <si>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</si>
  <si>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</si>
  <si>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</si>
  <si>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</si>
  <si>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</si>
  <si>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</si>
  <si>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</si>
  <si>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</si>
  <si>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</si>
  <si>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</si>
  <si>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</si>
  <si>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</si>
  <si>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</si>
  <si>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</si>
  <si>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</si>
  <si>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</si>
  <si>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</si>
  <si>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</si>
  <si>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</si>
  <si>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</si>
  <si>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</si>
  <si>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</si>
  <si>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</si>
  <si>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</si>
  <si>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</si>
  <si>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</si>
  <si>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</si>
  <si>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</si>
  <si>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</si>
  <si>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</si>
  <si>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</si>
  <si>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</si>
  <si>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</si>
  <si>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</si>
  <si>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</si>
  <si>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</si>
  <si>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</si>
  <si>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</si>
  <si>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</si>
  <si>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</si>
  <si>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</si>
  <si>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</si>
  <si>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</si>
  <si>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</si>
  <si>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</si>
  <si>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</si>
  <si>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</si>
  <si>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</si>
  <si>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</si>
  <si>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</si>
  <si>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</si>
  <si>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</si>
  <si>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</si>
  <si>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</si>
  <si>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</si>
  <si>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</si>
  <si>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</si>
  <si>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</si>
  <si>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</si>
  <si>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</si>
  <si>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</si>
  <si>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</si>
  <si>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</si>
  <si>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</si>
  <si>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</si>
  <si>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</si>
  <si>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</si>
  <si>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</si>
  <si>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</si>
  <si>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</si>
  <si>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</si>
  <si>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</si>
  <si>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</si>
  <si>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</si>
  <si>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</si>
  <si>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</si>
  <si>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</si>
  <si>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</si>
  <si>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</si>
  <si>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</si>
  <si>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</si>
  <si>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</si>
  <si>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</si>
  <si>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</si>
  <si>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</si>
  <si>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</si>
  <si>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</si>
  <si>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</si>
  <si>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</si>
  <si>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</si>
  <si>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</si>
  <si>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</si>
  <si>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</si>
  <si>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</si>
  <si>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</si>
  <si>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</si>
  <si>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</si>
  <si>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</si>
  <si>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</si>
  <si>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</si>
  <si>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</si>
  <si>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</si>
  <si>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</si>
  <si>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</si>
  <si>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</si>
  <si>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</si>
  <si>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</si>
  <si>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</si>
  <si>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</si>
  <si>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</si>
  <si>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</si>
  <si>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</si>
  <si>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</si>
  <si>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</si>
  <si>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</si>
  <si>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</si>
  <si>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</si>
  <si>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</si>
  <si>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</si>
  <si>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</si>
  <si>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</si>
  <si>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</si>
  <si>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</si>
  <si>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</si>
  <si>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</si>
  <si>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</si>
  <si>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</si>
  <si>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</si>
  <si>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</si>
  <si>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</si>
  <si>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</si>
  <si>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</si>
  <si>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</si>
  <si>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</si>
  <si>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</si>
  <si>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</si>
  <si>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</si>
  <si>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</si>
  <si>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</si>
  <si>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</si>
  <si>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</si>
  <si>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</si>
  <si>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</si>
  <si>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</si>
  <si>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</si>
  <si>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</si>
  <si>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</si>
  <si>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</si>
  <si>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</si>
  <si>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</si>
  <si>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</si>
  <si>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</si>
  <si>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</si>
  <si>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</si>
  <si>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</si>
  <si>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</si>
  <si>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</si>
  <si>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</si>
  <si>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</si>
  <si>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</si>
  <si>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</si>
  <si>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</si>
  <si>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</si>
  <si>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</si>
  <si>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</si>
  <si>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</si>
  <si>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</si>
  <si>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</si>
  <si>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</si>
  <si>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</si>
  <si>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</si>
  <si>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</si>
  <si>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</si>
  <si>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</si>
  <si>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</si>
  <si>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</si>
  <si>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</si>
  <si>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</si>
  <si>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</si>
  <si>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</si>
  <si>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</si>
  <si>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</si>
  <si>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</si>
  <si>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</si>
  <si>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</si>
  <si>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</si>
  <si>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</si>
  <si>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</si>
  <si>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</si>
  <si>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</si>
  <si>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</si>
  <si>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</si>
  <si>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</si>
  <si>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</si>
  <si>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</si>
  <si>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</si>
  <si>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</si>
  <si>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</si>
  <si>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</si>
  <si>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</si>
  <si>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</si>
  <si>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</si>
  <si>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</si>
  <si>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</si>
  <si>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</si>
  <si>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</si>
  <si>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</si>
  <si>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</si>
  <si>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</si>
  <si>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</si>
  <si>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</si>
  <si>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</si>
  <si>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</si>
  <si>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</si>
  <si>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</si>
  <si>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</si>
  <si>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</si>
  <si>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</si>
  <si>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</si>
  <si>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</si>
  <si>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</si>
  <si>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</si>
  <si>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</si>
  <si>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</si>
  <si>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</si>
  <si>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</si>
  <si>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</si>
  <si>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</si>
  <si>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</si>
  <si>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</si>
  <si>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</si>
  <si>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</si>
  <si>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</si>
  <si>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</si>
  <si>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</si>
  <si>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</si>
  <si>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</si>
  <si>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</si>
  <si>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</si>
  <si>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</si>
  <si>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</si>
  <si>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</si>
  <si>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</si>
  <si>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</si>
  <si>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</si>
  <si>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</si>
  <si>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</si>
  <si>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</si>
  <si>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</si>
  <si>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</si>
  <si>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</si>
  <si>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</si>
  <si>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</si>
  <si>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</si>
  <si>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</si>
  <si>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</si>
  <si>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</si>
  <si>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</si>
  <si>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</si>
  <si>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</si>
  <si>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</si>
  <si>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</si>
  <si>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</si>
  <si>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</si>
  <si>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</si>
  <si>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</si>
  <si>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</si>
  <si>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</si>
  <si>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</si>
  <si>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</si>
  <si>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</si>
  <si>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</si>
  <si>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</si>
  <si>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</si>
  <si>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</si>
  <si>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</si>
  <si>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</si>
  <si>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</si>
  <si>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</si>
  <si>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</si>
  <si>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</si>
  <si>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</si>
  <si>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</si>
  <si>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</si>
  <si>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</si>
  <si>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</si>
  <si>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</si>
  <si>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</si>
  <si>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</si>
  <si>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</si>
  <si>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</si>
  <si>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</si>
  <si>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</si>
  <si>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</si>
  <si>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</si>
  <si>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</si>
  <si>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</si>
  <si>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</si>
  <si>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</si>
  <si>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</si>
  <si>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</si>
  <si>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</si>
  <si>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</si>
  <si>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</si>
  <si>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</si>
  <si>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</si>
  <si>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</si>
  <si>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</si>
  <si>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</si>
  <si>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</si>
  <si>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</si>
  <si>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</si>
  <si>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</si>
  <si>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</si>
  <si>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</si>
  <si>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</si>
  <si>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</si>
  <si>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</si>
  <si>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</si>
  <si>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</si>
  <si>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</si>
  <si>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</si>
  <si>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</si>
  <si>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</si>
  <si>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</si>
  <si>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</si>
  <si>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</si>
  <si>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</si>
  <si>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</si>
  <si>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</si>
  <si>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</si>
  <si>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</si>
  <si>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</si>
  <si>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</si>
  <si>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</si>
  <si>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</si>
  <si>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</si>
  <si>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</si>
  <si>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</si>
  <si>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</si>
  <si>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</si>
  <si>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</si>
  <si>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</si>
  <si>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</si>
  <si>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</si>
  <si>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</si>
  <si>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</si>
  <si>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</si>
  <si>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</si>
  <si>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</si>
  <si>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</si>
  <si>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</si>
  <si>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</si>
  <si>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</si>
  <si>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</si>
  <si>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</si>
  <si>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</si>
  <si>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</si>
  <si>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</si>
  <si>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</si>
  <si>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</si>
  <si>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</si>
  <si>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</si>
  <si>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</si>
  <si>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</si>
  <si>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</si>
  <si>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</si>
  <si>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</si>
  <si>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</si>
  <si>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</si>
  <si>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</si>
  <si>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</si>
  <si>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</si>
  <si>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</si>
  <si>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</si>
  <si>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</si>
  <si>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</si>
  <si>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</si>
  <si>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</si>
  <si>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</si>
  <si>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</si>
  <si>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</si>
  <si>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</si>
  <si>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</si>
  <si>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</si>
  <si>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</si>
  <si>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</si>
  <si>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</si>
  <si>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</si>
  <si>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</si>
  <si>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</si>
  <si>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</si>
  <si>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</si>
  <si>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</si>
  <si>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</si>
  <si>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</si>
  <si>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</si>
  <si>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</si>
  <si>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</si>
  <si>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</si>
  <si>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</si>
  <si>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</si>
  <si>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</si>
  <si>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</si>
  <si>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</si>
  <si>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</si>
  <si>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</si>
  <si>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</si>
  <si>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</si>
  <si>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</si>
  <si>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</si>
  <si>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</si>
  <si>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</si>
  <si>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</si>
  <si>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</si>
  <si>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</si>
  <si>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</si>
  <si>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</si>
  <si>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</si>
  <si>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</si>
  <si>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</si>
  <si>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</si>
  <si>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</si>
  <si>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</si>
  <si>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</si>
  <si>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</si>
  <si>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</si>
  <si>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</si>
  <si>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</si>
  <si>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</si>
  <si>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</si>
  <si>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</si>
  <si>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</si>
  <si>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</si>
  <si>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</si>
  <si>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</si>
  <si>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</si>
  <si>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</si>
  <si>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</si>
  <si>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</si>
  <si>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</si>
  <si>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</si>
  <si>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</si>
  <si>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</si>
  <si>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</si>
  <si>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</si>
  <si>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</si>
  <si>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</si>
  <si>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</si>
  <si>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</si>
  <si>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</si>
  <si>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</si>
  <si>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</si>
  <si>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</si>
  <si>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</si>
  <si>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</si>
  <si>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</si>
  <si>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</si>
  <si>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</si>
  <si>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</si>
  <si>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</si>
  <si>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</si>
  <si>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</si>
  <si>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</si>
  <si>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</si>
  <si>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</si>
  <si>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</si>
  <si>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</si>
  <si>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</si>
  <si>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</si>
  <si>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</si>
  <si>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</si>
  <si>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</si>
  <si>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</si>
  <si>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</si>
  <si>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</si>
  <si>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</si>
  <si>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</si>
  <si>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</si>
  <si>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</si>
  <si>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</si>
  <si>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</si>
  <si>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</si>
  <si>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</si>
  <si>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</si>
  <si>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</si>
  <si>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</si>
  <si>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</si>
  <si>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</si>
  <si>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</si>
  <si>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</si>
  <si>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</si>
  <si>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</si>
  <si>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</si>
  <si>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</si>
  <si>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</si>
  <si>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</si>
  <si>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</si>
  <si>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</si>
  <si>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</si>
  <si>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</si>
  <si>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</si>
  <si>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</si>
  <si>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</si>
  <si>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</si>
  <si>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</si>
  <si>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</si>
  <si>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</si>
  <si>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</si>
  <si>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</si>
  <si>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</si>
  <si>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</si>
  <si>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</si>
  <si>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</si>
  <si>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</si>
  <si>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</si>
  <si>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</si>
  <si>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</si>
  <si>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</si>
  <si>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</si>
  <si>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</si>
  <si>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</si>
  <si>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</si>
  <si>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</si>
  <si>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</si>
  <si>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</si>
  <si>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</si>
  <si>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</si>
  <si>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</si>
  <si>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</si>
  <si>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</si>
  <si>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</si>
  <si>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</si>
  <si>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</si>
  <si>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</si>
  <si>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</si>
  <si>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</si>
  <si>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</si>
  <si>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</si>
  <si>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</si>
  <si>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</si>
  <si>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</si>
  <si>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</si>
  <si>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</si>
  <si>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</si>
  <si>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</si>
  <si>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</si>
  <si>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</si>
  <si>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</si>
  <si>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</si>
  <si>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</si>
  <si>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</si>
  <si>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</si>
  <si>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</si>
  <si>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</si>
  <si>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</si>
  <si>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</si>
  <si>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</si>
  <si>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</si>
  <si>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</si>
  <si>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</si>
  <si>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</si>
  <si>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</si>
  <si>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</si>
  <si>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</si>
  <si>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</si>
  <si>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</si>
  <si>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</si>
  <si>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</si>
  <si>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</si>
  <si>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</si>
  <si>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</si>
  <si>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</si>
  <si>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</si>
  <si>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</si>
  <si>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</si>
  <si>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</si>
  <si>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</si>
  <si>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</si>
  <si>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</si>
  <si>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</si>
  <si>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</si>
  <si>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</si>
  <si>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</si>
  <si>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</si>
  <si>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</si>
  <si>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</si>
  <si>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</si>
  <si>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</si>
  <si>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</si>
  <si>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</si>
  <si>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</si>
  <si>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</si>
  <si>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</si>
  <si>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</si>
  <si>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</si>
  <si>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</si>
  <si>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</si>
  <si>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</si>
  <si>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</si>
  <si>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</si>
  <si>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</si>
  <si>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</si>
  <si>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</si>
  <si>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</si>
  <si>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</si>
  <si>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</si>
  <si>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</si>
  <si>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</si>
  <si>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</si>
  <si>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</si>
  <si>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</si>
  <si>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</si>
  <si>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</si>
  <si>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</si>
  <si>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</si>
  <si>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</si>
  <si>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</si>
  <si>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</si>
  <si>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</si>
  <si>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</si>
  <si>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</si>
  <si>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</si>
  <si>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</si>
  <si>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</si>
  <si>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</si>
  <si>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</si>
  <si>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</si>
  <si>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</si>
  <si>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</si>
  <si>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</si>
  <si>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</si>
  <si>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</si>
  <si>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</si>
  <si>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</si>
  <si>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</si>
  <si>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</si>
  <si>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</si>
  <si>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</si>
  <si>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</si>
  <si>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</si>
  <si>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</si>
  <si>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</si>
  <si>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</si>
  <si>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</si>
  <si>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</si>
  <si>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</si>
  <si>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</si>
  <si>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</si>
  <si>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</si>
  <si>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</si>
  <si>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</si>
  <si>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</si>
  <si>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</si>
  <si>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</si>
  <si>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</si>
  <si>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</si>
  <si>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</si>
  <si>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</si>
  <si>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</si>
  <si>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</si>
  <si>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</si>
  <si>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</si>
  <si>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</si>
  <si>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</si>
  <si>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</si>
  <si>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</si>
  <si>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</si>
  <si>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</si>
  <si>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</si>
  <si>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</si>
  <si>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</si>
  <si>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</si>
  <si>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</si>
  <si>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</si>
  <si>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</si>
  <si>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</si>
  <si>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</si>
  <si>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</si>
  <si>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</si>
  <si>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</si>
  <si>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</si>
  <si>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</si>
  <si>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</si>
  <si>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</si>
  <si>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</si>
  <si>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</si>
  <si>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</si>
  <si>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</si>
  <si>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</si>
  <si>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</si>
  <si>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</si>
  <si>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</si>
  <si>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</si>
  <si>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</si>
  <si>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</si>
  <si>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</si>
  <si>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</si>
  <si>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</si>
  <si>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</si>
  <si>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</si>
  <si>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</si>
  <si>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</si>
  <si>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</si>
  <si>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</si>
  <si>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</si>
  <si>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</si>
  <si>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</si>
  <si>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</si>
  <si>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</si>
  <si>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</si>
  <si>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</si>
  <si>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</si>
  <si>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</si>
  <si>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</si>
  <si>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</si>
  <si>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</si>
  <si>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</si>
  <si>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</si>
  <si>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</si>
  <si>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</si>
  <si>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</si>
  <si>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</si>
  <si>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</si>
  <si>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</si>
  <si>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</si>
  <si>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</si>
  <si>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</si>
  <si>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</si>
  <si>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</si>
  <si>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</si>
  <si>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</si>
  <si>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</si>
  <si>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</si>
  <si>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</si>
  <si>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</si>
  <si>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</si>
  <si>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</si>
  <si>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</si>
  <si>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</si>
  <si>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</si>
  <si>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</si>
  <si>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</si>
  <si>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</si>
  <si>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</si>
  <si>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</si>
  <si>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</si>
  <si>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</si>
  <si>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</si>
  <si>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</si>
  <si>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</si>
  <si>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</si>
  <si>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</si>
  <si>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</si>
  <si>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</si>
  <si>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</si>
  <si>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</si>
  <si>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</si>
  <si>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</si>
  <si>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</si>
  <si>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</si>
  <si>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</si>
  <si>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</si>
  <si>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</si>
  <si>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</si>
  <si>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</si>
  <si>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</si>
  <si>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</si>
  <si>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</si>
  <si>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</si>
  <si>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</si>
  <si>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</si>
  <si>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</si>
  <si>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</si>
  <si>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</si>
  <si>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</si>
  <si>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</si>
  <si>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</si>
  <si>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</si>
  <si>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</si>
  <si>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</si>
  <si>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</si>
  <si>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</si>
  <si>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</si>
  <si>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</si>
  <si>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</si>
  <si>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</si>
  <si>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</si>
  <si>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</si>
  <si>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</si>
  <si>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</si>
  <si>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</si>
  <si>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</si>
  <si>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</si>
  <si>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</si>
  <si>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</si>
  <si>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</si>
  <si>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</si>
  <si>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</si>
  <si>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</si>
  <si>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</si>
  <si>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</si>
  <si>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</si>
  <si>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</si>
  <si>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</si>
  <si>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</si>
  <si>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</si>
  <si>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</si>
  <si>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</si>
  <si>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</si>
  <si>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</si>
  <si>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</si>
  <si>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</si>
  <si>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</si>
  <si>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</si>
  <si>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</si>
  <si>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</si>
  <si>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</si>
  <si>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</si>
  <si>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</si>
  <si>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</si>
  <si>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</si>
  <si>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</si>
  <si>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</si>
  <si>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</si>
  <si>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</si>
  <si>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</si>
  <si>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</si>
  <si>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</si>
  <si>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</si>
  <si>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</si>
  <si>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</si>
  <si>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</si>
  <si>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</si>
  <si>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</si>
  <si>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</si>
  <si>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</si>
  <si>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</si>
  <si>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</si>
  <si>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</si>
  <si>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</si>
  <si>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</si>
  <si>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</si>
  <si>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</si>
  <si>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</si>
  <si>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</si>
  <si>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</si>
  <si>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</si>
  <si>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</si>
  <si>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</si>
  <si>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</si>
  <si>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</si>
  <si>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</si>
  <si>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</si>
  <si>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</si>
  <si>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</si>
  <si>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</si>
  <si>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</si>
  <si>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</si>
  <si>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</si>
  <si>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</si>
  <si>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</si>
  <si>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</si>
  <si>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</si>
  <si>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</si>
  <si>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</si>
  <si>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</si>
  <si>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</si>
  <si>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</si>
  <si>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</si>
  <si>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</si>
  <si>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</si>
  <si>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</si>
  <si>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</si>
  <si>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</si>
  <si>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</si>
  <si>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</si>
  <si>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</si>
  <si>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</si>
  <si>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</si>
  <si>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</si>
  <si>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</si>
  <si>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</si>
  <si>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</si>
  <si>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</si>
  <si>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</si>
  <si>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</si>
  <si>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</si>
  <si>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</si>
  <si>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</si>
  <si>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</si>
  <si>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</si>
  <si>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</si>
  <si>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</si>
  <si>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</si>
  <si>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</si>
  <si>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</si>
  <si>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</si>
  <si>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</si>
  <si>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</si>
  <si>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</si>
  <si>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</si>
  <si>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</si>
  <si>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</si>
  <si>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</si>
  <si>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</si>
  <si>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</si>
  <si>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</si>
  <si>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</si>
  <si>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</si>
  <si>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</si>
  <si>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</si>
  <si>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</si>
  <si>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</si>
  <si>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</si>
  <si>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</si>
  <si>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</si>
  <si>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</si>
  <si>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</si>
  <si>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</si>
  <si>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</si>
  <si>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</si>
  <si>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</si>
  <si>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</si>
  <si>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</si>
  <si>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</si>
  <si>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</si>
  <si>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</si>
  <si>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</si>
  <si>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</si>
  <si>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</si>
  <si>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</si>
  <si>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</si>
  <si>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</si>
  <si>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</si>
  <si>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</si>
  <si>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</si>
  <si>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</si>
  <si>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</si>
  <si>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</si>
  <si>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</si>
  <si>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</si>
  <si>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</si>
  <si>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</si>
  <si>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</si>
  <si>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</si>
  <si>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</si>
  <si>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</si>
  <si>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</si>
  <si>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</si>
  <si>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</si>
  <si>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</si>
  <si>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</si>
  <si>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</si>
  <si>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</si>
  <si>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</si>
  <si>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</si>
  <si>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</si>
  <si>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</si>
  <si>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</si>
  <si>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</si>
  <si>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</si>
  <si>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</si>
  <si>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</si>
  <si>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</si>
  <si>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</si>
  <si>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</si>
  <si>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</si>
  <si>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</si>
  <si>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</si>
  <si>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</si>
  <si>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</si>
  <si>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</si>
  <si>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</si>
  <si>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</si>
  <si>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</si>
  <si>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</si>
  <si>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</si>
  <si>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</si>
  <si>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</si>
  <si>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</si>
  <si>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</si>
  <si>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</si>
  <si>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</si>
  <si>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</si>
  <si>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</si>
  <si>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</si>
  <si>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</si>
  <si>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</si>
  <si>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</si>
  <si>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</si>
  <si>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</si>
  <si>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</si>
  <si>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</si>
  <si>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</si>
  <si>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</si>
  <si>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</si>
  <si>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</si>
  <si>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</si>
  <si>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</si>
  <si>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</si>
  <si>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</si>
  <si>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</si>
  <si>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</si>
  <si>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</si>
  <si>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</si>
  <si>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</si>
  <si>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</si>
  <si>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</si>
  <si>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</si>
  <si>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</si>
  <si>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</si>
  <si>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</si>
  <si>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</si>
  <si>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</si>
  <si>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</si>
  <si>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</si>
  <si>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</si>
  <si>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</si>
  <si>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</si>
  <si>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</si>
  <si>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</si>
  <si>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</si>
  <si>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</si>
  <si>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</si>
  <si>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</si>
  <si>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</si>
  <si>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</si>
  <si>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</si>
  <si>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</si>
  <si>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</si>
  <si>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</si>
  <si>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</si>
  <si>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</si>
  <si>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</si>
  <si>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</si>
  <si>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</si>
  <si>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</si>
  <si>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</si>
  <si>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</si>
  <si>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</si>
  <si>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</si>
  <si>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</si>
  <si>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</si>
  <si>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</si>
  <si>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</si>
  <si>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</si>
  <si>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</si>
  <si>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</si>
  <si>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</si>
  <si>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</si>
  <si>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</si>
  <si>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</si>
  <si>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</si>
  <si>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</si>
  <si>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</si>
  <si>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</si>
  <si>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</si>
  <si>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</si>
  <si>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</si>
  <si>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</si>
  <si>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</si>
  <si>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</si>
  <si>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</si>
  <si>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</si>
  <si>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</si>
  <si>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</si>
  <si>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</si>
  <si>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</si>
  <si>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</si>
  <si>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</si>
  <si>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</si>
  <si>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</si>
  <si>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</si>
  <si>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</si>
  <si>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</si>
  <si>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</si>
  <si>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</si>
  <si>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</si>
  <si>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</si>
  <si>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</si>
  <si>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</si>
  <si>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</si>
  <si>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</si>
  <si>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</si>
  <si>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</si>
  <si>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</si>
  <si>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</si>
  <si>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</si>
  <si>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</si>
  <si>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</si>
  <si>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</si>
  <si>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</si>
  <si>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</si>
  <si>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</si>
  <si>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</si>
  <si>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</si>
  <si>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</si>
  <si>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</si>
  <si>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</si>
  <si>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</si>
  <si>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</si>
  <si>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</si>
  <si>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</si>
  <si>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</si>
  <si>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</si>
  <si>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</si>
  <si>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</si>
  <si>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</si>
  <si>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</si>
  <si>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</si>
  <si>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</si>
  <si>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</si>
  <si>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</si>
  <si>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</si>
  <si>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</si>
  <si>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</si>
  <si>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</si>
  <si>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</si>
  <si>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</si>
  <si>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</si>
  <si>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</si>
  <si>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</si>
  <si>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</si>
  <si>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</si>
  <si>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</si>
  <si>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</si>
  <si>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</si>
  <si>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</si>
  <si>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</si>
  <si>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</si>
  <si>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</si>
  <si>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</si>
  <si>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</si>
  <si>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</si>
  <si>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</si>
  <si>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</si>
  <si>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</si>
  <si>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</si>
  <si>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</si>
  <si>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</si>
  <si>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</si>
  <si>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</si>
  <si>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</si>
  <si>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</si>
  <si>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</si>
  <si>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</si>
  <si>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</si>
  <si>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</si>
  <si>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</si>
  <si>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</si>
  <si>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</si>
  <si>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</si>
  <si>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</si>
  <si>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</si>
  <si>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</si>
  <si>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</si>
  <si>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</si>
  <si>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</si>
  <si>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</si>
  <si>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</si>
  <si>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</si>
  <si>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</si>
  <si>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</si>
  <si>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</si>
  <si>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</si>
  <si>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</si>
  <si>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</si>
  <si>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</si>
  <si>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</si>
  <si>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</si>
  <si>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</si>
  <si>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</si>
  <si>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</si>
  <si>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</si>
  <si>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</si>
  <si>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</si>
  <si>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</si>
  <si>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</si>
  <si>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</si>
  <si>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</si>
  <si>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</si>
  <si>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</si>
  <si>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</si>
  <si>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</si>
  <si>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</si>
  <si>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</si>
  <si>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</si>
  <si>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</si>
  <si>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</si>
  <si>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</si>
  <si>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</si>
  <si>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</si>
  <si>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</si>
  <si>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</si>
  <si>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</si>
  <si>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</si>
  <si>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</si>
  <si>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</si>
  <si>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</si>
  <si>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</si>
  <si>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</si>
  <si>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</si>
  <si>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</si>
  <si>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</si>
  <si>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</si>
  <si>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</si>
  <si>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</si>
  <si>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</si>
  <si>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</si>
  <si>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</si>
  <si>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</si>
  <si>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</si>
  <si>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</si>
  <si>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</si>
  <si>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</si>
  <si>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</si>
  <si>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</si>
  <si>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</si>
  <si>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</si>
  <si>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</si>
  <si>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</si>
  <si>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</si>
  <si>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</si>
  <si>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</si>
  <si>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</si>
  <si>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</si>
  <si>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</si>
  <si>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</si>
  <si>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</si>
  <si>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</si>
  <si>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</si>
  <si>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</si>
  <si>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</si>
  <si>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</si>
  <si>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</si>
  <si>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</si>
  <si>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</si>
  <si>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</si>
  <si>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</si>
  <si>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</si>
  <si>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</si>
  <si>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</si>
  <si>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</si>
  <si>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</si>
  <si>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</si>
  <si>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</si>
  <si>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</si>
  <si>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</si>
  <si>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</si>
  <si>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</si>
  <si>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</si>
  <si>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</si>
  <si>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</si>
  <si>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</si>
  <si>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</si>
  <si>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</si>
  <si>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</si>
  <si>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</si>
  <si>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</si>
  <si>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</si>
  <si>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</si>
  <si>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</si>
  <si>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</si>
  <si>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</si>
  <si>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</si>
  <si>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</si>
  <si>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</si>
  <si>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</si>
  <si>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</si>
  <si>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</si>
  <si>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</si>
  <si>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</si>
  <si>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</si>
  <si>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</si>
  <si>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</si>
  <si>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</si>
  <si>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</si>
  <si>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</si>
  <si>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</si>
  <si>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</si>
  <si>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</si>
  <si>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</si>
  <si>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</si>
  <si>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</si>
  <si>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</si>
  <si>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</si>
  <si>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</si>
  <si>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</si>
  <si>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</si>
  <si>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</si>
  <si>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</si>
  <si>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</si>
  <si>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</si>
  <si>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</si>
  <si>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</si>
  <si>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</si>
  <si>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</si>
  <si>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</si>
  <si>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</si>
  <si>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</si>
  <si>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</si>
  <si>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</si>
  <si>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</si>
  <si>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</si>
  <si>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</si>
  <si>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</si>
  <si>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</si>
  <si>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</si>
  <si>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</si>
  <si>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</si>
  <si>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</si>
  <si>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</si>
  <si>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</si>
  <si>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</si>
  <si>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</si>
  <si>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</si>
  <si>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</si>
  <si>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</si>
  <si>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</si>
  <si>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</si>
  <si>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</si>
  <si>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</si>
  <si>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</si>
  <si>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</si>
  <si>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</si>
  <si>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</si>
  <si>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</si>
  <si>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</si>
  <si>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</si>
  <si>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</si>
  <si>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</si>
  <si>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</si>
  <si>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</si>
  <si>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</si>
  <si>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</si>
  <si>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</si>
  <si>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</si>
  <si>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</si>
  <si>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</si>
  <si>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</si>
  <si>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</si>
  <si>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</si>
  <si>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</si>
  <si>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</si>
  <si>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</si>
  <si>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</si>
  <si>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</si>
  <si>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</si>
  <si>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</si>
  <si>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</si>
  <si>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</si>
  <si>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</si>
  <si>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</si>
  <si>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</si>
  <si>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</si>
  <si>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</si>
  <si>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</si>
  <si>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</si>
  <si>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</si>
  <si>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</si>
  <si>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</si>
  <si>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</si>
  <si>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</si>
  <si>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</si>
  <si>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</si>
  <si>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</si>
  <si>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</si>
  <si>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</si>
  <si>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</si>
  <si>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</si>
  <si>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</si>
  <si>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</si>
  <si>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</si>
  <si>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</si>
  <si>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</si>
  <si>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</si>
  <si>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</si>
  <si>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</si>
  <si>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</si>
  <si>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</si>
  <si>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</si>
  <si>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</si>
  <si>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</si>
  <si>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</si>
  <si>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</si>
  <si>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</si>
  <si>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</si>
  <si>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</si>
  <si>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</si>
  <si>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</si>
  <si>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</si>
  <si>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</si>
  <si>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</si>
  <si>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</si>
  <si>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</si>
  <si>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</si>
  <si>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</si>
  <si>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</si>
  <si>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</si>
  <si>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</si>
  <si>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</si>
  <si>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</si>
  <si>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</si>
  <si>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</si>
  <si>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</si>
  <si>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</si>
  <si>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</si>
  <si>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</si>
  <si>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</si>
  <si>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</si>
  <si>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</si>
  <si>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</si>
  <si>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</si>
  <si>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</si>
  <si>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</si>
  <si>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</si>
  <si>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</si>
  <si>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</si>
  <si>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</si>
  <si>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</si>
  <si>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</si>
  <si>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</si>
  <si>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</si>
  <si>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</si>
  <si>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</si>
  <si>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</si>
  <si>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</si>
  <si>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</si>
  <si>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</si>
  <si>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</si>
  <si>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</si>
  <si>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</si>
  <si>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</si>
  <si>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</si>
  <si>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</si>
  <si>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</si>
  <si>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</si>
  <si>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</si>
  <si>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</si>
  <si>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</si>
  <si>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</si>
  <si>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</si>
  <si>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</si>
  <si>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</si>
  <si>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</si>
  <si>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</si>
  <si>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</si>
  <si>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</si>
  <si>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</si>
  <si>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</si>
  <si>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</si>
  <si>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</si>
  <si>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</si>
  <si>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</si>
  <si>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</si>
  <si>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</si>
  <si>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</si>
  <si>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</si>
  <si>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</si>
  <si>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</si>
  <si>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</si>
  <si>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</si>
  <si>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</si>
  <si>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</si>
  <si>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</si>
  <si>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</si>
  <si>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</si>
  <si>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</si>
  <si>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</si>
  <si>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</si>
  <si>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</si>
  <si>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</si>
  <si>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</si>
  <si>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</si>
  <si>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</si>
  <si>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</si>
  <si>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</si>
  <si>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</si>
  <si>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</si>
  <si>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</si>
  <si>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</si>
  <si>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</si>
  <si>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</si>
  <si>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</si>
  <si>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</si>
  <si>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</si>
  <si>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</si>
  <si>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</si>
  <si>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</si>
  <si>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</si>
  <si>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</si>
  <si>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</si>
  <si>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</si>
  <si>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</si>
  <si>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</si>
  <si>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</si>
  <si>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</si>
  <si>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</si>
  <si>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</si>
  <si>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</si>
  <si>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</si>
  <si>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</si>
  <si>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</si>
  <si>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</si>
  <si>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</si>
  <si>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</si>
  <si>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</si>
  <si>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</si>
  <si>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</si>
  <si>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</si>
  <si>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</si>
  <si>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</si>
  <si>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</si>
  <si>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</si>
  <si>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</si>
  <si>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</si>
  <si>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</si>
  <si>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</si>
  <si>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</si>
  <si>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</si>
  <si>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</si>
  <si>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</si>
  <si>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</si>
  <si>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</si>
  <si>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</si>
  <si>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</si>
  <si>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</si>
  <si>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</si>
  <si>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</si>
  <si>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</si>
  <si>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</si>
  <si>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</si>
  <si>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</si>
  <si>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</si>
  <si>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</si>
  <si>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</si>
  <si>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</si>
  <si>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</si>
  <si>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</si>
  <si>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</si>
  <si>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</si>
  <si>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</si>
  <si>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</si>
  <si>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</si>
  <si>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</si>
  <si>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</si>
  <si>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</si>
  <si>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</si>
  <si>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</si>
  <si>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</si>
  <si>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</si>
  <si>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</si>
  <si>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</si>
  <si>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</si>
  <si>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</si>
  <si>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</si>
  <si>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</si>
  <si>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</si>
  <si>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</si>
  <si>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</si>
  <si>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</si>
  <si>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</si>
  <si>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</si>
  <si>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</si>
  <si>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</si>
  <si>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</si>
  <si>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</si>
  <si>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</si>
  <si>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</si>
  <si>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</si>
  <si>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</si>
  <si>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</si>
  <si>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</si>
  <si>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</si>
  <si>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</si>
  <si>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</si>
  <si>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</si>
  <si>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</si>
  <si>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</si>
  <si>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</si>
  <si>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</si>
  <si>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</si>
  <si>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</si>
  <si>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</si>
  <si>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</si>
  <si>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</si>
  <si>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</si>
  <si>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</si>
  <si>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</si>
  <si>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</si>
  <si>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</si>
  <si>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</si>
  <si>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</si>
  <si>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</si>
  <si>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</si>
  <si>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</si>
  <si>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</si>
  <si>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</si>
  <si>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</si>
  <si>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</si>
  <si>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</si>
  <si>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</si>
  <si>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</si>
  <si>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</si>
  <si>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</si>
  <si>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</si>
  <si>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</si>
  <si>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</si>
  <si>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</si>
  <si>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</si>
  <si>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</si>
  <si>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</si>
  <si>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</si>
  <si>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</si>
  <si>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</si>
  <si>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</si>
  <si>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</si>
  <si>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</si>
  <si>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</si>
  <si>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</si>
  <si>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</si>
  <si>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</si>
  <si>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</si>
  <si>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</si>
  <si>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</si>
  <si>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</si>
  <si>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</si>
  <si>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</si>
  <si>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</si>
  <si>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</si>
  <si>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</si>
  <si>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</si>
  <si>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</si>
  <si>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</si>
  <si>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</si>
  <si>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</si>
  <si>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</si>
  <si>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</si>
  <si>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</si>
  <si>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</si>
  <si>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</si>
  <si>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</si>
  <si>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</si>
  <si>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</si>
  <si>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</si>
  <si>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</si>
  <si>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</si>
  <si>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</si>
  <si>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</si>
  <si>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</si>
  <si>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</si>
  <si>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</si>
  <si>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</si>
  <si>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</si>
  <si>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</si>
  <si>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</si>
  <si>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</si>
  <si>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</si>
  <si>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</si>
  <si>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</si>
  <si>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</si>
  <si>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</si>
  <si>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</si>
  <si>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</si>
  <si>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</si>
  <si>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</si>
  <si>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</si>
  <si>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</si>
  <si>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</si>
  <si>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</si>
  <si>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</si>
  <si>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</si>
  <si>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</si>
  <si>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</si>
  <si>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</si>
  <si>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</si>
  <si>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</si>
  <si>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</si>
  <si>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</si>
  <si>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</si>
  <si>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</si>
  <si>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</si>
  <si>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</si>
  <si>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</si>
  <si>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</si>
  <si>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</si>
  <si>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</si>
  <si>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</si>
  <si>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</si>
  <si>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</si>
  <si>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</si>
  <si>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</si>
  <si>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</si>
  <si>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</si>
  <si>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</si>
  <si>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</si>
  <si>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</si>
  <si>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</si>
  <si>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</si>
  <si>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</si>
  <si>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</si>
  <si>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</si>
  <si>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</si>
  <si>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</si>
  <si>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</si>
  <si>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</si>
  <si>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</si>
  <si>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</si>
  <si>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</si>
  <si>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</si>
  <si>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</si>
  <si>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</si>
  <si>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</si>
  <si>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</si>
  <si>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</si>
  <si>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</si>
  <si>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</si>
  <si>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</si>
  <si>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</si>
  <si>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</si>
  <si>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</si>
  <si>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</si>
  <si>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</si>
  <si>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</si>
  <si>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</si>
  <si>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</si>
  <si>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</si>
  <si>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</si>
  <si>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</si>
  <si>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</si>
  <si>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</si>
  <si>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</si>
  <si>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</si>
  <si>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</si>
  <si>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</si>
  <si>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</si>
  <si>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</si>
  <si>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</si>
  <si>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</si>
  <si>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</si>
  <si>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</si>
  <si>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</si>
  <si>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</si>
  <si>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</si>
  <si>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</si>
  <si>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</si>
  <si>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</si>
  <si>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</si>
  <si>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</si>
  <si>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</si>
  <si>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</si>
  <si>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</si>
  <si>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</si>
  <si>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</si>
  <si>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</si>
  <si>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</si>
  <si>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</si>
  <si>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</si>
  <si>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</si>
  <si>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</si>
  <si>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</si>
  <si>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</si>
  <si>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</si>
  <si>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</si>
  <si>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</si>
  <si>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</si>
  <si>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</si>
  <si>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</si>
  <si>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</si>
  <si>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</si>
  <si>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</si>
  <si>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</si>
  <si>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</si>
  <si>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</si>
  <si>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</si>
  <si>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</si>
  <si>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</si>
  <si>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</si>
  <si>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</si>
  <si>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</si>
  <si>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</si>
  <si>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</si>
  <si>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</si>
  <si>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</si>
  <si>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</si>
  <si>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</si>
  <si>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</si>
  <si>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</si>
  <si>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</si>
  <si>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</si>
  <si>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</si>
  <si>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</si>
  <si>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</si>
  <si>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</si>
  <si>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</si>
  <si>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</si>
  <si>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</si>
  <si>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</si>
  <si>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</si>
  <si>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</si>
  <si>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</si>
  <si>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</si>
  <si>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</si>
  <si>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</si>
  <si>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</si>
  <si>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</si>
  <si>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</si>
  <si>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</si>
  <si>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</si>
  <si>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</si>
  <si>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</si>
  <si>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</si>
  <si>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</si>
  <si>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</si>
  <si>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</si>
  <si>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</si>
  <si>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</si>
  <si>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</si>
  <si>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</si>
  <si>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</si>
  <si>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</si>
  <si>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</si>
  <si>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</si>
  <si>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</si>
  <si>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</si>
  <si>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</si>
  <si>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</si>
  <si>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</si>
  <si>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</si>
  <si>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</si>
  <si>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</si>
  <si>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</si>
  <si>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</si>
  <si>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</si>
  <si>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</si>
  <si>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</si>
  <si>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</si>
  <si>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</si>
  <si>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</si>
  <si>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</si>
  <si>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</si>
  <si>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</si>
  <si>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</si>
  <si>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</si>
  <si>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</si>
  <si>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</si>
  <si>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</si>
  <si>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</si>
  <si>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</si>
  <si>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</si>
  <si>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</si>
  <si>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</si>
  <si>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</si>
  <si>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</si>
  <si>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</si>
  <si>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</si>
  <si>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</si>
  <si>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</si>
  <si>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</si>
  <si>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</si>
  <si>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</si>
  <si>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</si>
  <si>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</si>
  <si>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</si>
  <si>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</si>
  <si>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</si>
  <si>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</si>
  <si>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</si>
  <si>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</si>
  <si>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</si>
  <si>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</si>
  <si>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</si>
  <si>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</si>
  <si>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</si>
  <si>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</si>
  <si>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</si>
  <si>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</si>
  <si>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</si>
  <si>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</si>
  <si>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</si>
  <si>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</si>
  <si>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</si>
  <si>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</si>
  <si>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</si>
  <si>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</si>
  <si>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</si>
  <si>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</si>
  <si>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</si>
  <si>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</si>
  <si>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</si>
  <si>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</si>
  <si>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</si>
  <si>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</si>
  <si>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</si>
  <si>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</si>
  <si>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</si>
  <si>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</si>
  <si>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</si>
  <si>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</si>
  <si>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</si>
  <si>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</si>
  <si>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</si>
  <si>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</si>
  <si>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</si>
  <si>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</si>
  <si>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</si>
  <si>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</si>
  <si>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</si>
  <si>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</si>
  <si>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</si>
  <si>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</si>
  <si>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</si>
  <si>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</si>
  <si>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</si>
  <si>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</si>
  <si>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</si>
  <si>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</si>
  <si>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</si>
  <si>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</si>
  <si>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</si>
  <si>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</si>
  <si>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</si>
  <si>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</si>
  <si>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</si>
  <si>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</si>
  <si>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</si>
  <si>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</si>
  <si>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</si>
  <si>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</si>
  <si>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</si>
  <si>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</si>
  <si>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</si>
  <si>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</si>
  <si>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</si>
  <si>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</si>
  <si>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</si>
  <si>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</si>
  <si>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</si>
  <si>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</si>
  <si>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</si>
  <si>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</si>
  <si>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</si>
  <si>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</si>
  <si>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</si>
  <si>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</si>
  <si>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</si>
  <si>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</si>
  <si>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</si>
  <si>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</si>
  <si>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</si>
  <si>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</si>
  <si>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</si>
  <si>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</si>
  <si>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</si>
  <si>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</si>
  <si>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</si>
  <si>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</si>
  <si>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</si>
  <si>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</si>
  <si>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</si>
  <si>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</si>
  <si>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</si>
  <si>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</si>
  <si>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</si>
  <si>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</si>
  <si>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</si>
  <si>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</si>
  <si>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</si>
  <si>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</si>
  <si>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</si>
  <si>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</si>
  <si>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</si>
  <si>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</si>
  <si>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</si>
  <si>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</si>
  <si>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</si>
  <si>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</si>
  <si>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</si>
  <si>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</si>
  <si>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</si>
  <si>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</si>
  <si>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</si>
  <si>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</si>
  <si>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</si>
  <si>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</si>
  <si>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</si>
  <si>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</si>
  <si>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</si>
  <si>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</si>
  <si>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</si>
  <si>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</si>
  <si>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</si>
  <si>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</si>
  <si>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</si>
  <si>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</si>
  <si>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</si>
  <si>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</si>
  <si>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</si>
  <si>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</si>
  <si>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</si>
  <si>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</si>
  <si>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</si>
  <si>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</si>
  <si>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</si>
  <si>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</si>
  <si>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</si>
  <si>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</si>
  <si>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</si>
  <si>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</si>
  <si>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</si>
  <si>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</si>
  <si>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</si>
  <si>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</si>
  <si>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</si>
  <si>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</si>
  <si>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</si>
  <si>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</si>
  <si>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</si>
  <si>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</si>
  <si>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</si>
  <si>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</si>
  <si>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</si>
  <si>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</si>
  <si>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</si>
  <si>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</si>
  <si>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</si>
  <si>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</si>
  <si>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</si>
  <si>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</si>
  <si>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</si>
  <si>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</si>
  <si>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</si>
  <si>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</si>
  <si>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</si>
  <si>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</si>
  <si>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</si>
  <si>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</si>
  <si>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</si>
  <si>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</si>
  <si>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</si>
  <si>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</si>
  <si>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</si>
  <si>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</si>
  <si>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</si>
  <si>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</si>
  <si>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</si>
  <si>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</si>
  <si>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</si>
  <si>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</si>
  <si>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</si>
  <si>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</si>
  <si>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</si>
  <si>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</si>
  <si>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</si>
  <si>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</si>
  <si>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</si>
  <si>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</si>
  <si>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</si>
  <si>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</si>
  <si>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</si>
  <si>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</si>
  <si>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</si>
  <si>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</si>
  <si>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</si>
  <si>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</si>
  <si>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</si>
  <si>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</si>
  <si>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</si>
  <si>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</si>
  <si>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</si>
  <si>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</si>
  <si>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</si>
  <si>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</si>
  <si>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</si>
  <si>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</si>
  <si>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</si>
  <si>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</si>
  <si>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</si>
  <si>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</si>
  <si>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</si>
  <si>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</si>
  <si>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</si>
  <si>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</si>
  <si>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</si>
  <si>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</si>
  <si>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</si>
  <si>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</si>
  <si>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</si>
  <si>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</si>
  <si>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</si>
  <si>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</si>
  <si>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</si>
  <si>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</si>
  <si>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</si>
  <si>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</si>
  <si>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</si>
  <si>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</si>
  <si>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</si>
  <si>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</si>
  <si>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</si>
  <si>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</si>
  <si>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</si>
  <si>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</si>
  <si>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</si>
  <si>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</si>
  <si>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</si>
  <si>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</si>
  <si>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</si>
  <si>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</si>
  <si>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</si>
  <si>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</si>
  <si>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</si>
  <si>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</si>
  <si>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</si>
  <si>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</si>
  <si>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</si>
  <si>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</si>
  <si>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</si>
  <si>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</si>
  <si>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</si>
  <si>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</si>
  <si>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</si>
  <si>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</si>
  <si>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</si>
  <si>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</si>
  <si>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</si>
  <si>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</si>
  <si>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</si>
  <si>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</si>
  <si>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</si>
  <si>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</si>
  <si>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</si>
  <si>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</si>
  <si>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</si>
  <si>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</si>
  <si>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</si>
  <si>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</si>
  <si>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</si>
  <si>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</si>
  <si>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</si>
  <si>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</si>
  <si>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</si>
  <si>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</si>
  <si>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</si>
  <si>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</si>
  <si>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</si>
  <si>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</si>
  <si>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</si>
  <si>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</si>
  <si>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</si>
  <si>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</si>
  <si>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</si>
  <si>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</si>
  <si>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</si>
  <si>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</si>
  <si>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</si>
  <si>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</si>
  <si>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</si>
  <si>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</si>
  <si>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</si>
  <si>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</si>
  <si>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</si>
  <si>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</si>
  <si>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</si>
  <si>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</si>
  <si>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</si>
  <si>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</si>
  <si>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</si>
  <si>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</si>
  <si>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</si>
  <si>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</si>
  <si>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</si>
  <si>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</si>
  <si>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</si>
  <si>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</si>
  <si>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</si>
  <si>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</si>
  <si>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</si>
  <si>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</si>
  <si>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</si>
  <si>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</si>
  <si>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</si>
  <si>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</si>
  <si>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</si>
  <si>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</si>
  <si>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</si>
  <si>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</si>
  <si>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</si>
  <si>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</si>
  <si>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</si>
  <si>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</si>
  <si>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</si>
  <si>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</si>
  <si>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</si>
  <si>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</si>
  <si>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</si>
  <si>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</si>
  <si>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</si>
  <si>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</si>
  <si>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</si>
  <si>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</si>
  <si>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</si>
  <si>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</si>
  <si>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</si>
  <si>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</si>
  <si>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</si>
  <si>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</si>
  <si>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</si>
  <si>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</si>
  <si>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</si>
  <si>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</si>
  <si>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</si>
  <si>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</si>
  <si>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</si>
  <si>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</si>
  <si>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</si>
  <si>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</si>
  <si>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</si>
  <si>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</si>
  <si>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</si>
  <si>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</si>
  <si>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</si>
  <si>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</si>
  <si>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</si>
  <si>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</si>
  <si>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</si>
  <si>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</si>
  <si>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</si>
  <si>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</si>
  <si>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</si>
  <si>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</si>
  <si>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</si>
  <si>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</si>
  <si>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</si>
  <si>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</si>
  <si>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</si>
  <si>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</si>
  <si>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</si>
  <si>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</si>
  <si>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</si>
  <si>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</si>
  <si>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</si>
  <si>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</si>
  <si>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</si>
  <si>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</si>
  <si>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</si>
  <si>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</si>
  <si>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</si>
  <si>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</si>
  <si>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</si>
  <si>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</si>
  <si>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</si>
  <si>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</si>
  <si>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</si>
  <si>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</si>
  <si>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</si>
  <si>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</si>
  <si>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</si>
  <si>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</si>
  <si>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</si>
  <si>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</si>
  <si>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</si>
  <si>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</si>
  <si>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</si>
  <si>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</si>
  <si>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</si>
  <si>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</si>
  <si>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</si>
  <si>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</si>
  <si>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</si>
  <si>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</si>
  <si>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</si>
  <si>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</si>
  <si>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</si>
  <si>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</si>
  <si>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</si>
  <si>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</si>
  <si>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</si>
  <si>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</si>
  <si>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</si>
  <si>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</si>
  <si>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</si>
  <si>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</si>
  <si>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</si>
  <si>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</si>
  <si>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</si>
  <si>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</si>
  <si>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</si>
  <si>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</si>
  <si>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</si>
  <si>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</si>
  <si>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</si>
  <si>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</si>
  <si>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</si>
  <si>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</si>
  <si>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</si>
  <si>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</si>
  <si>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</si>
  <si>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</si>
  <si>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</si>
  <si>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</si>
  <si>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</si>
  <si>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</si>
  <si>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</si>
  <si>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</si>
  <si>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</si>
  <si>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</si>
  <si>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</si>
  <si>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</si>
  <si>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</si>
  <si>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</si>
  <si>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</si>
  <si>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</si>
  <si>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</si>
  <si>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</si>
  <si>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</si>
  <si>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</si>
  <si>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</si>
  <si>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</si>
  <si>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</si>
  <si>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</si>
  <si>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</si>
  <si>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</si>
  <si>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</si>
  <si>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</si>
  <si>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</si>
  <si>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</si>
  <si>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</si>
  <si>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</si>
  <si>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</si>
  <si>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</si>
  <si>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</si>
  <si>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</si>
  <si>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</si>
  <si>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</si>
  <si>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</si>
  <si>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</si>
  <si>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</si>
  <si>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</si>
  <si>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</si>
  <si>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</si>
  <si>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</si>
  <si>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</si>
  <si>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</si>
  <si>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</si>
  <si>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</si>
  <si>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</si>
  <si>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</si>
  <si>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</si>
  <si>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</si>
  <si>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</si>
  <si>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</si>
  <si>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</si>
  <si>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</si>
  <si>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</si>
  <si>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</si>
  <si>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</si>
  <si>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</si>
  <si>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</si>
  <si>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</si>
  <si>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</si>
  <si>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</si>
  <si>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</si>
  <si>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</si>
  <si>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</si>
  <si>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</si>
  <si>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</si>
  <si>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</si>
  <si>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</si>
  <si>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</si>
  <si>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</si>
  <si>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</si>
  <si>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</si>
  <si>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</si>
  <si>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</si>
  <si>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</si>
  <si>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</si>
  <si>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</si>
  <si>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</si>
  <si>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</si>
  <si>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</si>
  <si>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</si>
  <si>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</si>
  <si>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</si>
  <si>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</si>
  <si>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</si>
  <si>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</si>
  <si>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</si>
  <si>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</si>
  <si>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</si>
  <si>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</si>
  <si>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</si>
  <si>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</si>
  <si>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</si>
  <si>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</si>
  <si>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</si>
  <si>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</si>
  <si>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</si>
  <si>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</si>
  <si>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</si>
  <si>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</si>
  <si>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</si>
  <si>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</si>
  <si>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</si>
  <si>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</si>
  <si>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</si>
  <si>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</si>
  <si>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</si>
  <si>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</si>
  <si>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</si>
  <si>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</si>
  <si>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</si>
  <si>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</si>
  <si>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</si>
  <si>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</si>
  <si>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</si>
  <si>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</si>
  <si>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</si>
  <si>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</si>
  <si>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</si>
  <si>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</si>
  <si>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</si>
  <si>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</si>
  <si>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</si>
  <si>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</si>
  <si>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</si>
  <si>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</si>
  <si>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</si>
  <si>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</si>
  <si>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</si>
  <si>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</si>
  <si>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</si>
  <si>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</si>
  <si>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</si>
  <si>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</si>
  <si>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</si>
  <si>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</si>
  <si>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</si>
  <si>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</si>
  <si>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</si>
  <si>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</si>
  <si>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</si>
  <si>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</si>
  <si>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</si>
  <si>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</si>
  <si>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</si>
  <si>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</si>
  <si>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</si>
  <si>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</si>
  <si>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</si>
  <si>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</si>
  <si>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</si>
  <si>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</si>
  <si>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</si>
  <si>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</si>
  <si>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</si>
  <si>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</si>
  <si>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</si>
  <si>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</si>
  <si>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</si>
  <si>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</si>
  <si>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</si>
  <si>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</si>
  <si>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</si>
  <si>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</si>
  <si>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</si>
  <si>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</si>
  <si>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</si>
  <si>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</si>
  <si>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</si>
  <si>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</si>
  <si>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</si>
  <si>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</si>
  <si>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</si>
  <si>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</si>
  <si>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</si>
  <si>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</si>
  <si>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</si>
  <si>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</si>
  <si>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</si>
  <si>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</si>
  <si>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</si>
  <si>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</si>
  <si>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</si>
  <si>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</si>
  <si>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</si>
  <si>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</si>
  <si>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</si>
  <si>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</si>
  <si>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</si>
  <si>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</si>
  <si>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</si>
  <si>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</si>
  <si>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</si>
  <si>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</si>
  <si>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</si>
  <si>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</si>
  <si>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</si>
  <si>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</si>
  <si>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</si>
  <si>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</si>
  <si>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</si>
  <si>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</si>
  <si>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</si>
  <si>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</si>
  <si>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</si>
  <si>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</si>
  <si>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</si>
  <si>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</si>
  <si>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</si>
  <si>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</si>
  <si>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</si>
  <si>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</si>
  <si>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</si>
  <si>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</si>
  <si>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</si>
  <si>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</si>
  <si>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</si>
  <si>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</si>
  <si>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</si>
  <si>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</si>
  <si>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</si>
  <si>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</si>
  <si>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</si>
  <si>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</si>
  <si>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</si>
  <si>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</si>
  <si>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</si>
  <si>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</si>
  <si>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</si>
  <si>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</si>
  <si>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</si>
  <si>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</si>
  <si>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</si>
  <si>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</si>
  <si>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</si>
  <si>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</si>
  <si>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</si>
  <si>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</si>
  <si>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</si>
  <si>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</si>
  <si>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</si>
  <si>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</si>
  <si>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</si>
  <si>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</si>
  <si>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</si>
  <si>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</si>
  <si>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</si>
  <si>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</si>
  <si>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</si>
  <si>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</si>
  <si>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</si>
  <si>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</si>
  <si>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</si>
  <si>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</si>
  <si>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</si>
  <si>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</si>
  <si>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</si>
  <si>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</si>
  <si>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</si>
  <si>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</si>
  <si>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</si>
  <si>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</si>
  <si>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</si>
  <si>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</si>
  <si>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</si>
  <si>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</si>
  <si>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</si>
  <si>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</si>
  <si>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</si>
  <si>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</si>
  <si>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</si>
  <si>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</si>
  <si>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</si>
  <si>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</si>
  <si>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</si>
  <si>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</si>
  <si>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</si>
  <si>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</si>
  <si>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</si>
  <si>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</si>
  <si>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</si>
  <si>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</si>
  <si>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</si>
  <si>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</si>
  <si>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</si>
  <si>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</si>
  <si>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</si>
  <si>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</si>
  <si>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</si>
  <si>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</si>
  <si>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</si>
  <si>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</si>
  <si>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</si>
  <si>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</si>
  <si>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</si>
  <si>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</si>
  <si>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</si>
  <si>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</si>
  <si>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</si>
  <si>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</si>
  <si>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</si>
  <si>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</si>
  <si>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</si>
  <si>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</si>
  <si>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</si>
  <si>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</si>
  <si>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</si>
  <si>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</si>
  <si>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</si>
  <si>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</si>
  <si>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</si>
  <si>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</si>
  <si>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</si>
  <si>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</si>
  <si>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</si>
  <si>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</si>
  <si>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</si>
  <si>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</si>
  <si>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</si>
  <si>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</si>
  <si>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</si>
  <si>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</si>
  <si>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</si>
  <si>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</si>
  <si>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</si>
  <si>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</si>
  <si>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</si>
  <si>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</si>
  <si>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</si>
  <si>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</si>
  <si>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</si>
  <si>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</si>
  <si>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</si>
  <si>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</si>
  <si>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</si>
  <si>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</si>
  <si>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</si>
  <si>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</si>
  <si>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</si>
  <si>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</si>
  <si>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</si>
  <si>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</si>
  <si>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</si>
  <si>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</si>
  <si>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</si>
  <si>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</si>
  <si>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</si>
  <si>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</si>
  <si>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</si>
  <si>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</si>
  <si>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</si>
  <si>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</si>
  <si>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</si>
  <si>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</si>
  <si>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</si>
  <si>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</si>
  <si>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</si>
  <si>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</si>
  <si>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</si>
  <si>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</si>
  <si>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</si>
  <si>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</si>
  <si>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</si>
  <si>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</si>
  <si>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</si>
  <si>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</si>
  <si>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</si>
  <si>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</si>
  <si>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</si>
  <si>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</si>
  <si>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</si>
  <si>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</si>
  <si>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</si>
  <si>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</si>
  <si>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</si>
  <si>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</si>
  <si>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</si>
  <si>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</si>
  <si>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</si>
  <si>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</si>
  <si>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</si>
  <si>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</si>
  <si>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</si>
  <si>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</si>
  <si>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</si>
  <si>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</si>
  <si>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</si>
  <si>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</si>
  <si>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</si>
  <si>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</si>
  <si>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</si>
  <si>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</si>
  <si>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</si>
  <si>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</si>
  <si>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</si>
  <si>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</si>
  <si>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</si>
  <si>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</si>
  <si>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</si>
  <si>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</si>
  <si>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</si>
  <si>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</si>
  <si>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</si>
  <si>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</si>
  <si>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</si>
  <si>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</si>
  <si>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</si>
  <si>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</si>
  <si>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</si>
  <si>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</si>
  <si>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</si>
  <si>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</si>
  <si>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</si>
  <si>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</si>
  <si>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</si>
  <si>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</si>
  <si>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</si>
  <si>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</si>
  <si>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</si>
  <si>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</si>
  <si>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</si>
  <si>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</si>
  <si>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</si>
  <si>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</si>
  <si>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</si>
  <si>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</si>
  <si>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</si>
  <si>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</si>
  <si>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</si>
  <si>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</si>
  <si>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</si>
  <si>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</si>
  <si>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</si>
  <si>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</si>
  <si>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</si>
  <si>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</si>
  <si>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</si>
  <si>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</si>
  <si>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</si>
  <si>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</si>
  <si>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</si>
  <si>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</si>
  <si>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</si>
  <si>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</si>
  <si>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</si>
  <si>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</si>
  <si>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</si>
  <si>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</si>
  <si>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</si>
  <si>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</si>
  <si>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</si>
  <si>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</si>
  <si>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</si>
  <si>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</si>
  <si>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</si>
  <si>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</si>
  <si>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</si>
  <si>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</si>
  <si>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</si>
  <si>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</si>
  <si>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</si>
  <si>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</si>
  <si>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</si>
  <si>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</si>
  <si>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</si>
  <si>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</si>
  <si>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</si>
  <si>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</si>
  <si>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</si>
  <si>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</si>
  <si>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</si>
  <si>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</si>
  <si>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</si>
  <si>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</si>
  <si>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</si>
  <si>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</si>
  <si>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</si>
  <si>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</si>
  <si>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</si>
  <si>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</si>
  <si>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</si>
  <si>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</si>
  <si>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</si>
  <si>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</si>
  <si>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</si>
  <si>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</si>
  <si>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</si>
  <si>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</si>
  <si>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</si>
  <si>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</si>
  <si>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</si>
  <si>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</si>
  <si>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</si>
  <si>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</si>
  <si>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</si>
  <si>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</si>
  <si>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</si>
  <si>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</si>
  <si>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</si>
  <si>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</si>
  <si>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</si>
  <si>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</si>
  <si>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</si>
  <si>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</si>
  <si>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</si>
  <si>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</si>
  <si>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</si>
  <si>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</si>
  <si>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</si>
  <si>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</si>
  <si>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</si>
  <si>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</si>
  <si>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</si>
  <si>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</si>
  <si>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</si>
  <si>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</si>
  <si>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</si>
  <si>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</si>
  <si>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</si>
  <si>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</si>
  <si>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</si>
  <si>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</si>
  <si>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</si>
  <si>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</si>
  <si>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</si>
  <si>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</si>
  <si>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</si>
  <si>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</si>
  <si>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</si>
  <si>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</si>
  <si>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</si>
  <si>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</si>
  <si>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</si>
  <si>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</si>
  <si>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</si>
  <si>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</si>
  <si>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</si>
  <si>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</si>
  <si>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</si>
  <si>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</si>
  <si>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</si>
  <si>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</si>
  <si>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</si>
  <si>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</si>
  <si>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</si>
  <si>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</si>
  <si>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</si>
  <si>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</si>
  <si>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</si>
  <si>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</si>
  <si>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</si>
  <si>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</si>
  <si>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</si>
  <si>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</si>
  <si>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</si>
  <si>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</si>
  <si>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</si>
  <si>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</si>
  <si>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</si>
  <si>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</si>
  <si>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</si>
  <si>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</si>
  <si>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</si>
  <si>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</si>
  <si>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</si>
  <si>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</si>
  <si>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</si>
  <si>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</si>
  <si>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</si>
  <si>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</si>
  <si>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</si>
  <si>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</si>
  <si>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</si>
  <si>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</si>
  <si>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</si>
  <si>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</si>
  <si>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</si>
  <si>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</si>
  <si>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</si>
  <si>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</si>
  <si>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</si>
  <si>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</si>
  <si>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</si>
  <si>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</si>
  <si>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</si>
  <si>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</si>
  <si>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</si>
  <si>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</si>
  <si>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</si>
  <si>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</si>
  <si>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</si>
  <si>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</si>
  <si>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</si>
  <si>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</si>
  <si>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</si>
  <si>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</si>
  <si>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</si>
  <si>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</si>
  <si>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</si>
  <si>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</si>
  <si>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</si>
  <si>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</si>
  <si>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</si>
  <si>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</si>
  <si>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</si>
  <si>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</si>
  <si>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</si>
  <si>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</si>
  <si>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</si>
  <si>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</si>
  <si>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</si>
  <si>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</si>
  <si>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</si>
  <si>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</si>
  <si>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</si>
  <si>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</si>
  <si>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</si>
  <si>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</si>
  <si>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</si>
  <si>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</si>
  <si>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</si>
  <si>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</si>
  <si>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</si>
  <si>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</si>
  <si>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</si>
  <si>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</si>
  <si>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</si>
  <si>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</si>
  <si>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</si>
  <si>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</si>
  <si>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</si>
  <si>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</si>
  <si>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</si>
  <si>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</si>
  <si>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</si>
  <si>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</si>
  <si>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</si>
  <si>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</si>
  <si>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</si>
  <si>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</si>
  <si>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</si>
  <si>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</si>
  <si>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</si>
  <si>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</si>
  <si>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</si>
  <si>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</si>
  <si>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</si>
  <si>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</si>
  <si>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</si>
  <si>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</si>
  <si>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</si>
  <si>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</si>
  <si>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</si>
  <si>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</si>
  <si>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</si>
  <si>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</si>
  <si>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</si>
  <si>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</si>
  <si>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</si>
  <si>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</si>
  <si>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</si>
  <si>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</si>
  <si>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</si>
  <si>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</si>
  <si>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</si>
  <si>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</si>
  <si>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</si>
  <si>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</si>
  <si>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</si>
  <si>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</si>
  <si>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</si>
  <si>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</si>
  <si>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</si>
  <si>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</si>
  <si>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</si>
  <si>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</si>
  <si>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</si>
  <si>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</si>
  <si>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</si>
  <si>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</si>
  <si>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</si>
  <si>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</si>
  <si>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</si>
  <si>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</si>
  <si>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</si>
  <si>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</si>
  <si>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</si>
  <si>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</si>
  <si>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</si>
  <si>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</si>
  <si>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</si>
  <si>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</si>
  <si>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</si>
  <si>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</si>
  <si>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</si>
  <si>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</si>
  <si>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</si>
  <si>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</si>
  <si>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</si>
  <si>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</si>
  <si>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</si>
  <si>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</si>
  <si>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</si>
  <si>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</si>
  <si>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</si>
  <si>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</si>
  <si>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</si>
  <si>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</si>
  <si>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</si>
  <si>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</si>
  <si>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</si>
  <si>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</si>
  <si>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</si>
  <si>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</si>
  <si>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</si>
  <si>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</si>
  <si>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</si>
  <si>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</si>
  <si>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</si>
  <si>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</si>
  <si>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</si>
  <si>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</si>
  <si>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</si>
  <si>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</si>
  <si>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</si>
  <si>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</si>
  <si>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</si>
  <si>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</si>
  <si>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</si>
  <si>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</si>
  <si>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</si>
  <si>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</si>
  <si>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</si>
  <si>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</si>
  <si>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</si>
  <si>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</si>
  <si>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</si>
  <si>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</si>
  <si>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</si>
  <si>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</si>
  <si>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</si>
  <si>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</si>
  <si>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</si>
  <si>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</si>
  <si>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</si>
  <si>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</si>
  <si>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</si>
  <si>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</si>
  <si>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</si>
  <si>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</si>
  <si>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</si>
  <si>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</si>
  <si>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</si>
  <si>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</si>
  <si>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</si>
  <si>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</si>
  <si>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</si>
  <si>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</si>
  <si>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</si>
  <si>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</si>
  <si>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</si>
  <si>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</si>
  <si>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</si>
  <si>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</si>
  <si>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</si>
  <si>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</si>
  <si>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</si>
  <si>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</si>
  <si>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</si>
  <si>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</si>
  <si>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</si>
  <si>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</si>
  <si>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</si>
  <si>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</si>
  <si>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</si>
  <si>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</si>
  <si>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</si>
  <si>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</si>
  <si>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</si>
  <si>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</si>
  <si>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</si>
  <si>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</si>
  <si>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</si>
  <si>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</si>
  <si>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</si>
  <si>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</si>
  <si>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</si>
  <si>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</si>
  <si>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</si>
  <si>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</si>
  <si>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</si>
  <si>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</si>
  <si>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</si>
  <si>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</si>
  <si>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</si>
  <si>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</si>
  <si>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</si>
  <si>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</si>
  <si>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</si>
  <si>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</si>
  <si>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</si>
  <si>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</si>
  <si>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</si>
  <si>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</si>
  <si>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</si>
  <si>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</si>
  <si>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</si>
  <si>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</si>
  <si>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</si>
  <si>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</si>
  <si>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</si>
  <si>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</si>
  <si>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</si>
  <si>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</si>
  <si>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</si>
  <si>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</si>
  <si>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</si>
  <si>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</si>
  <si>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</si>
  <si>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</si>
  <si>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</si>
  <si>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</si>
  <si>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</si>
  <si>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</si>
  <si>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</si>
  <si>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</si>
  <si>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</si>
  <si>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</si>
  <si>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</si>
  <si>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</si>
  <si>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</si>
  <si>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</si>
  <si>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</si>
  <si>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</si>
  <si>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</si>
  <si>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</si>
  <si>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</si>
  <si>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</si>
  <si>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</si>
  <si>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</si>
  <si>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</si>
  <si>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</si>
  <si>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</si>
  <si>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</si>
  <si>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</si>
  <si>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</si>
  <si>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</si>
  <si>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</si>
  <si>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</si>
  <si>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</si>
  <si>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</si>
  <si>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</si>
  <si>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</si>
  <si>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</si>
  <si>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</si>
  <si>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</si>
  <si>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</si>
  <si>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</si>
  <si>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</si>
  <si>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</si>
  <si>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</si>
  <si>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</si>
  <si>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</si>
  <si>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</si>
  <si>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</si>
  <si>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</si>
  <si>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</si>
  <si>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</si>
  <si>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</si>
  <si>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</si>
  <si>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</si>
  <si>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</si>
  <si>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</si>
  <si>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</si>
  <si>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</si>
  <si>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</si>
  <si>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</si>
  <si>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</si>
  <si>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</si>
  <si>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</si>
  <si>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</si>
  <si>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</si>
  <si>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</si>
  <si>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</si>
  <si>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</si>
  <si>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</si>
  <si>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</si>
  <si>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</si>
  <si>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</si>
  <si>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</si>
  <si>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</si>
  <si>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</si>
  <si>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</si>
  <si>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</si>
  <si>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</si>
  <si>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</si>
  <si>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</si>
  <si>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</si>
  <si>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</si>
  <si>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</si>
  <si>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</si>
  <si>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</si>
  <si>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</si>
  <si>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</si>
  <si>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</si>
  <si>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</si>
  <si>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</si>
  <si>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</si>
  <si>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</si>
  <si>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</si>
  <si>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</si>
  <si>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</si>
  <si>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</si>
  <si>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</si>
  <si>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</si>
  <si>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</si>
  <si>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</si>
  <si>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</si>
  <si>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</si>
  <si>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</si>
  <si>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</si>
  <si>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</si>
  <si>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</si>
  <si>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</si>
  <si>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</si>
  <si>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</si>
  <si>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</si>
  <si>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</si>
  <si>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</si>
  <si>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</si>
  <si>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</si>
  <si>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</si>
  <si>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</si>
  <si>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</si>
  <si>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</si>
  <si>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</si>
  <si>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</si>
  <si>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</si>
  <si>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</si>
  <si>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</si>
  <si>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</si>
  <si>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</si>
  <si>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</si>
  <si>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</si>
  <si>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</si>
  <si>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</si>
  <si>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</si>
  <si>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</si>
  <si>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</si>
  <si>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</si>
  <si>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</si>
  <si>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</si>
  <si>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</si>
  <si>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</si>
  <si>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</si>
  <si>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</si>
  <si>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</si>
  <si>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</si>
  <si>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</si>
  <si>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</si>
  <si>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</si>
  <si>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</si>
  <si>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</si>
  <si>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</si>
  <si>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</si>
  <si>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</si>
  <si>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</si>
  <si>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</si>
  <si>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</si>
  <si>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</si>
  <si>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</si>
  <si>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</si>
  <si>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</si>
  <si>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</si>
  <si>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</si>
  <si>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</si>
  <si>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</si>
  <si>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</si>
  <si>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</si>
  <si>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</si>
  <si>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</si>
  <si>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</si>
  <si>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</si>
  <si>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</si>
  <si>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</si>
  <si>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</si>
  <si>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</si>
  <si>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</si>
  <si>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</si>
  <si>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</si>
  <si>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</si>
  <si>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</si>
  <si>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</si>
  <si>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</si>
  <si>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</si>
  <si>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</si>
  <si>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</si>
  <si>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</si>
  <si>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</si>
  <si>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</si>
  <si>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</si>
  <si>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</si>
  <si>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</si>
  <si>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</si>
  <si>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</si>
  <si>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</si>
  <si>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</si>
  <si>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</si>
  <si>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</si>
  <si>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</si>
  <si>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</si>
  <si>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</si>
  <si>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</si>
  <si>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</si>
  <si>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</si>
  <si>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</si>
  <si>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</si>
  <si>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</si>
  <si>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</si>
  <si>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</si>
  <si>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</si>
  <si>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</si>
  <si>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</si>
  <si>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</si>
  <si>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</si>
  <si>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</si>
  <si>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</si>
  <si>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</si>
  <si>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</si>
  <si>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</si>
  <si>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</si>
  <si>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</si>
  <si>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</si>
  <si>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</si>
  <si>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</si>
  <si>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</si>
  <si>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</si>
  <si>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</si>
  <si>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</si>
  <si>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</si>
  <si>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</si>
  <si>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</si>
  <si>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</si>
  <si>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</si>
  <si>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</si>
  <si>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</si>
  <si>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</si>
  <si>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</si>
  <si>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</si>
  <si>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</si>
  <si>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</si>
  <si>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</si>
  <si>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</si>
  <si>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</si>
  <si>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</si>
  <si>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</si>
  <si>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</si>
  <si>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</si>
  <si>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</si>
  <si>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</si>
  <si>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</si>
  <si>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</si>
  <si>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</si>
  <si>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</si>
  <si>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</si>
  <si>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</si>
  <si>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</si>
  <si>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</si>
  <si>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</si>
  <si>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</si>
  <si>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</si>
  <si>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</si>
  <si>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</si>
  <si>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</si>
  <si>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</si>
  <si>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</si>
  <si>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</si>
  <si>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</si>
  <si>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</si>
  <si>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</si>
  <si>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</si>
  <si>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</si>
  <si>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</si>
  <si>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</si>
  <si>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</si>
  <si>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</si>
  <si>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</si>
  <si>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</si>
  <si>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</si>
  <si>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</si>
  <si>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</si>
  <si>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</si>
  <si>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</si>
  <si>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</si>
  <si>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</si>
  <si>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</si>
  <si>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</si>
  <si>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</si>
  <si>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</si>
  <si>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</si>
  <si>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</si>
  <si>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</si>
  <si>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</si>
  <si>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</si>
  <si>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</si>
  <si>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</si>
  <si>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</si>
  <si>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</si>
  <si>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</si>
  <si>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</si>
  <si>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</si>
  <si>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</si>
  <si>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</si>
  <si>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</si>
  <si>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</si>
  <si>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</si>
  <si>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</si>
  <si>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</si>
  <si>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</si>
  <si>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</si>
  <si>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</si>
  <si>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</si>
  <si>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</si>
  <si>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</si>
  <si>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</si>
  <si>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</si>
  <si>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</si>
  <si>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</si>
  <si>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</si>
  <si>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</si>
  <si>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</si>
  <si>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</si>
  <si>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</si>
  <si>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</si>
  <si>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</si>
  <si>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</si>
  <si>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</si>
  <si>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</si>
  <si>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</si>
  <si>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</si>
  <si>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</si>
  <si>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</si>
  <si>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</si>
  <si>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</si>
  <si>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</si>
  <si>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</si>
  <si>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</si>
  <si>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</si>
  <si>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</si>
  <si>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</si>
  <si>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</si>
  <si>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</si>
  <si>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</si>
  <si>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</si>
  <si>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</si>
  <si>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</si>
  <si>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</si>
  <si>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</si>
  <si>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</si>
  <si>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</si>
  <si>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</si>
  <si>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</si>
  <si>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</si>
  <si>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</si>
  <si>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</si>
  <si>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</si>
  <si>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</si>
  <si>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</si>
  <si>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</si>
  <si>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</si>
  <si>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</si>
  <si>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</si>
  <si>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</si>
  <si>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</si>
  <si>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</si>
  <si>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</si>
  <si>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</si>
  <si>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</si>
  <si>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</si>
  <si>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</si>
  <si>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</si>
  <si>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</si>
  <si>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</si>
  <si>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</si>
  <si>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</si>
  <si>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</si>
  <si>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</si>
  <si>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</si>
  <si>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</si>
  <si>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</si>
  <si>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</si>
  <si>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</si>
  <si>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</si>
  <si>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</si>
  <si>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</si>
  <si>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</si>
  <si>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</si>
  <si>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</si>
  <si>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</si>
  <si>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</si>
  <si>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</si>
  <si>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</si>
  <si>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</si>
  <si>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</si>
  <si>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</si>
  <si>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</si>
  <si>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</si>
  <si>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</si>
  <si>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</si>
  <si>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</si>
  <si>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</si>
  <si>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</si>
  <si>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</si>
  <si>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</si>
  <si>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</si>
  <si>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</si>
  <si>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</si>
  <si>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</si>
  <si>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</si>
  <si>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</si>
  <si>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</si>
  <si>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</si>
  <si>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</si>
  <si>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</si>
  <si>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</si>
  <si>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</si>
  <si>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</si>
  <si>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</si>
  <si>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</si>
  <si>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</si>
  <si>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</si>
  <si>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</si>
  <si>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</si>
  <si>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</si>
  <si>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</si>
  <si>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</si>
  <si>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</si>
  <si>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</si>
  <si>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</si>
  <si>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</si>
  <si>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</si>
  <si>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</si>
  <si>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</si>
  <si>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</si>
  <si>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</si>
  <si>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</si>
  <si>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</si>
  <si>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</si>
  <si>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</si>
  <si>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</si>
  <si>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</si>
  <si>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</si>
  <si>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</si>
  <si>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</si>
  <si>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</si>
  <si>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</si>
  <si>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</si>
  <si>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</si>
  <si>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</si>
  <si>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</si>
  <si>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</si>
  <si>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</si>
  <si>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</si>
  <si>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</si>
  <si>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</si>
  <si>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</si>
  <si>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</si>
  <si>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</si>
  <si>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</si>
  <si>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</si>
  <si>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</si>
  <si>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</si>
  <si>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</si>
  <si>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</si>
  <si>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</si>
  <si>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</si>
  <si>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</si>
  <si>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</si>
  <si>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</si>
  <si>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</si>
  <si>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</si>
  <si>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</si>
  <si>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</si>
  <si>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</si>
  <si>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</si>
  <si>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</si>
  <si>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</si>
  <si>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</si>
  <si>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</si>
  <si>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</si>
  <si>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</si>
  <si>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</si>
  <si>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</si>
  <si>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</si>
  <si>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</si>
  <si>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</si>
  <si>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</si>
  <si>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</si>
  <si>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</si>
  <si>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</si>
  <si>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</si>
  <si>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</si>
  <si>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</si>
  <si>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</si>
  <si>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</si>
  <si>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</si>
  <si>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</si>
  <si>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</si>
  <si>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</si>
  <si>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</si>
  <si>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</si>
  <si>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</si>
  <si>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</si>
  <si>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</si>
  <si>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</si>
  <si>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</si>
  <si>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</si>
  <si>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</si>
  <si>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</si>
  <si>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</si>
  <si>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</si>
  <si>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</si>
  <si>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</si>
  <si>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</si>
  <si>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</si>
  <si>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</si>
  <si>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</si>
  <si>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</si>
  <si>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</si>
  <si>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</si>
  <si>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</si>
  <si>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</si>
  <si>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</si>
  <si>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</si>
  <si>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</si>
  <si>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</si>
  <si>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</si>
  <si>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</si>
  <si>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</si>
  <si>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</si>
  <si>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</si>
  <si>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</si>
  <si>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</si>
  <si>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</si>
  <si>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</si>
  <si>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</si>
  <si>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</si>
  <si>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</si>
  <si>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</si>
  <si>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</si>
  <si>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</si>
  <si>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</si>
  <si>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</si>
  <si>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</si>
  <si>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</si>
  <si>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</si>
  <si>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</si>
  <si>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</si>
  <si>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</si>
  <si>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</si>
  <si>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</si>
  <si>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</si>
  <si>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</si>
  <si>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</si>
  <si>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</si>
  <si>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</si>
  <si>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</si>
  <si>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</si>
  <si>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</si>
  <si>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</si>
  <si>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</si>
  <si>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</si>
  <si>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</si>
  <si>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</si>
  <si>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</si>
  <si>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</si>
  <si>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</si>
  <si>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</si>
  <si>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</si>
  <si>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</si>
  <si>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</si>
  <si>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</si>
  <si>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</si>
  <si>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</si>
  <si>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</si>
  <si>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</si>
  <si>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</si>
  <si>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</si>
  <si>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</si>
  <si>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</si>
  <si>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</si>
  <si>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</si>
  <si>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</si>
  <si>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</si>
  <si>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</si>
  <si>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</si>
  <si>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</si>
  <si>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</si>
  <si>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</si>
  <si>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</si>
  <si>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</si>
  <si>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</si>
  <si>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</si>
  <si>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</si>
  <si>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</si>
  <si>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</si>
  <si>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</si>
  <si>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</si>
  <si>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</si>
  <si>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</si>
  <si>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</si>
  <si>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</si>
  <si>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</si>
  <si>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</si>
  <si>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</si>
  <si>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</si>
  <si>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</si>
  <si>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</si>
  <si>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</si>
  <si>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</si>
  <si>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</si>
  <si>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</si>
  <si>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</si>
  <si>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</si>
  <si>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</si>
  <si>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</si>
  <si>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</si>
  <si>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</si>
  <si>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</si>
  <si>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</si>
  <si>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</si>
  <si>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</si>
  <si>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</si>
  <si>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</si>
  <si>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</si>
  <si>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</si>
  <si>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</si>
  <si>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</si>
  <si>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</si>
  <si>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</si>
  <si>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</si>
  <si>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</si>
  <si>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</si>
  <si>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</si>
  <si>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</si>
  <si>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</si>
  <si>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</si>
  <si>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</si>
  <si>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</si>
  <si>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</si>
  <si>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</si>
  <si>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</si>
  <si>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</si>
  <si>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</si>
  <si>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</si>
  <si>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</si>
  <si>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</si>
  <si>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</si>
  <si>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</si>
  <si>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</si>
  <si>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</si>
  <si>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</si>
  <si>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</si>
  <si>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</si>
  <si>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</si>
  <si>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</si>
  <si>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</si>
  <si>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</si>
  <si>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</si>
  <si>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</si>
  <si>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</si>
  <si>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</si>
  <si>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</si>
  <si>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</si>
  <si>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</si>
  <si>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</si>
  <si>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</si>
  <si>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</si>
  <si>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</si>
  <si>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</si>
  <si>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</si>
  <si>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</si>
  <si>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</si>
  <si>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</si>
  <si>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</si>
  <si>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</si>
  <si>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</si>
  <si>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</si>
  <si>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</si>
  <si>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</si>
  <si>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</si>
  <si>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</si>
  <si>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</si>
  <si>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</si>
  <si>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</si>
  <si>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</si>
  <si>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</si>
  <si>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</si>
  <si>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</si>
  <si>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</si>
  <si>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</si>
  <si>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</si>
  <si>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</si>
  <si>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</si>
  <si>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</si>
  <si>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</si>
  <si>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</si>
  <si>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</si>
  <si>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</si>
  <si>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</si>
  <si>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</si>
  <si>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</si>
  <si>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</si>
  <si>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</si>
  <si>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</si>
  <si>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</si>
  <si>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</si>
  <si>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</si>
  <si>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</si>
  <si>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</si>
  <si>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</si>
  <si>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</si>
  <si>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</si>
  <si>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</si>
  <si>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</si>
  <si>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</si>
  <si>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</si>
  <si>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</si>
  <si>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</si>
  <si>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</si>
  <si>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</si>
  <si>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</si>
  <si>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</si>
  <si>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</si>
  <si>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</si>
  <si>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</si>
  <si>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</si>
  <si>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</si>
  <si>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</si>
  <si>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</si>
  <si>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</si>
  <si>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</si>
  <si>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</si>
  <si>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</si>
  <si>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</si>
  <si>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</si>
  <si>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</si>
  <si>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</si>
  <si>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</si>
  <si>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</si>
  <si>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</si>
  <si>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</si>
  <si>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</si>
  <si>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</si>
  <si>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</si>
  <si>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</si>
  <si>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</si>
  <si>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</si>
  <si>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</si>
  <si>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</si>
  <si>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</si>
  <si>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</si>
  <si>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</si>
  <si>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</si>
  <si>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</si>
  <si>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</si>
  <si>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</si>
  <si>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</si>
  <si>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</si>
  <si>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</si>
  <si>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</si>
  <si>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</si>
  <si>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</si>
  <si>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</si>
  <si>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</si>
  <si>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</si>
  <si>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</si>
  <si>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</si>
  <si>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</si>
  <si>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</si>
  <si>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</si>
  <si>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</si>
  <si>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</si>
  <si>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</si>
  <si>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</si>
  <si>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</si>
  <si>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</si>
  <si>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</si>
  <si>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</si>
  <si>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</si>
  <si>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</si>
  <si>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</si>
  <si>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</si>
  <si>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</si>
  <si>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</si>
  <si>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</si>
  <si>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</si>
  <si>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</si>
  <si>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</si>
  <si>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</si>
  <si>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</si>
  <si>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</si>
  <si>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</si>
  <si>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</si>
  <si>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</si>
  <si>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</si>
  <si>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</si>
  <si>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</si>
  <si>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</si>
  <si>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</si>
  <si>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</si>
  <si>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</si>
  <si>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</si>
  <si>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</si>
  <si>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</si>
  <si>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</si>
  <si>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</si>
  <si>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</si>
  <si>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</si>
  <si>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</si>
  <si>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</si>
  <si>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</si>
  <si>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</si>
  <si>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</si>
  <si>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</si>
  <si>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</si>
  <si>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</si>
  <si>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</si>
  <si>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</si>
  <si>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</si>
  <si>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</si>
  <si>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</si>
  <si>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</si>
  <si>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</si>
  <si>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</si>
  <si>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</si>
  <si>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</si>
  <si>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</si>
  <si>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</si>
  <si>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</si>
  <si>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</si>
  <si>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</si>
  <si>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</si>
  <si>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</si>
  <si>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</si>
  <si>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</si>
  <si>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</si>
  <si>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</si>
  <si>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</si>
  <si>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</si>
  <si>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</si>
  <si>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</si>
  <si>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</si>
  <si>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</si>
  <si>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</si>
  <si>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</si>
  <si>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</si>
  <si>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</si>
  <si>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</si>
  <si>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</si>
  <si>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</si>
  <si>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</si>
  <si>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</si>
  <si>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</si>
  <si>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</si>
  <si>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</si>
  <si>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</si>
  <si>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</si>
  <si>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</si>
  <si>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</si>
  <si>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</si>
  <si>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</si>
  <si>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</si>
  <si>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</si>
  <si>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</si>
  <si>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</si>
  <si>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</si>
  <si>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</si>
  <si>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</si>
  <si>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</si>
  <si>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</si>
  <si>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</si>
  <si>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</si>
  <si>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</si>
  <si>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</si>
  <si>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</si>
  <si>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</si>
  <si>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</si>
  <si>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</si>
  <si>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</si>
  <si>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</si>
  <si>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</si>
  <si>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</si>
  <si>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</si>
  <si>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</si>
  <si>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</si>
  <si>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</si>
  <si>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</si>
  <si>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</si>
  <si>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</si>
  <si>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</si>
  <si>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</si>
  <si>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</si>
  <si>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</si>
  <si>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</si>
  <si>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</si>
  <si>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</si>
  <si>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</si>
  <si>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</si>
  <si>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</si>
  <si>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</si>
  <si>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</si>
  <si>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</si>
  <si>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</si>
  <si>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</si>
  <si>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</si>
  <si>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</si>
  <si>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</si>
  <si>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</si>
  <si>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</si>
  <si>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</si>
  <si>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</si>
  <si>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</si>
  <si>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</si>
  <si>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</si>
  <si>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</si>
  <si>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</si>
  <si>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</si>
  <si>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</si>
  <si>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</si>
  <si>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</si>
  <si>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</si>
  <si>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</si>
  <si>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</si>
  <si>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</si>
  <si>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</si>
  <si>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</si>
  <si>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</si>
  <si>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</si>
  <si>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</si>
  <si>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</si>
  <si>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</si>
  <si>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</si>
  <si>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</si>
  <si>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</si>
  <si>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</si>
  <si>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</si>
  <si>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</si>
  <si>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</si>
  <si>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</si>
  <si>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</si>
  <si>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</si>
  <si>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</si>
  <si>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</si>
  <si>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</si>
  <si>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</si>
  <si>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</si>
  <si>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</si>
  <si>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</si>
  <si>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</si>
  <si>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</si>
  <si>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</si>
  <si>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</si>
  <si>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</si>
  <si>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</si>
  <si>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</si>
  <si>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</si>
  <si>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</si>
  <si>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</si>
  <si>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</si>
  <si>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</si>
  <si>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</si>
  <si>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</si>
  <si>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</si>
  <si>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</si>
  <si>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</si>
  <si>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</si>
  <si>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</si>
  <si>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</si>
  <si>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</si>
  <si>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</si>
  <si>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</si>
  <si>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</si>
  <si>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</si>
  <si>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</si>
  <si>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</si>
  <si>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</si>
  <si>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</si>
  <si>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</si>
  <si>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</si>
  <si>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</si>
  <si>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</si>
  <si>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</si>
  <si>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</si>
  <si>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</si>
  <si>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</si>
  <si>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</si>
  <si>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</si>
  <si>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</si>
  <si>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</si>
  <si>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</si>
  <si>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</si>
  <si>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</si>
  <si>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</si>
  <si>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</si>
  <si>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</si>
  <si>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</si>
  <si>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</si>
  <si>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</si>
  <si>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</si>
  <si>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</si>
  <si>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</si>
  <si>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</si>
  <si>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</si>
  <si>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</si>
  <si>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</si>
  <si>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</si>
  <si>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</si>
  <si>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</si>
  <si>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</si>
  <si>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</si>
  <si>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</si>
  <si>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</si>
  <si>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</si>
  <si>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</si>
  <si>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</si>
  <si>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</si>
  <si>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</si>
  <si>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</si>
  <si>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</si>
  <si>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</si>
  <si>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</si>
  <si>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</si>
  <si>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</si>
  <si>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</si>
  <si>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</si>
  <si>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</si>
  <si>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</si>
  <si>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</si>
  <si>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</si>
  <si>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</si>
  <si>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</si>
  <si>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</si>
  <si>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</si>
  <si>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</si>
  <si>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</si>
  <si>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</si>
  <si>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</si>
  <si>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</si>
  <si>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</si>
  <si>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</si>
  <si>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</si>
  <si>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</si>
  <si>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</si>
  <si>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</si>
  <si>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</si>
  <si>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</si>
  <si>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</si>
  <si>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</si>
  <si>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</si>
  <si>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</si>
  <si>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</si>
  <si>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</si>
  <si>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</si>
  <si>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</si>
  <si>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</si>
  <si>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</si>
  <si>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</si>
  <si>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</si>
  <si>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</si>
  <si>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</si>
  <si>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</si>
  <si>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</si>
  <si>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</si>
  <si>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</si>
  <si>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</si>
  <si>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</si>
  <si>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</si>
  <si>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</si>
  <si>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</si>
  <si>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</si>
  <si>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</si>
  <si>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</si>
  <si>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</si>
  <si>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</si>
  <si>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</si>
  <si>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</si>
  <si>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</si>
  <si>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</si>
  <si>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</si>
  <si>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</si>
  <si>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</si>
  <si>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</si>
  <si>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</si>
  <si>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</si>
  <si>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</si>
  <si>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</si>
  <si>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</si>
  <si>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</si>
  <si>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</si>
  <si>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</si>
  <si>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</si>
  <si>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</si>
  <si>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</si>
  <si>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</si>
  <si>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</si>
  <si>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</si>
  <si>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</si>
  <si>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</si>
  <si>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</si>
  <si>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</si>
  <si>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</si>
  <si>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</si>
  <si>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</si>
  <si>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</si>
  <si>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</si>
  <si>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</si>
  <si>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</si>
  <si>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</si>
  <si>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</si>
  <si>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</si>
  <si>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</si>
  <si>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</si>
  <si>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</si>
  <si>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</si>
  <si>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</si>
  <si>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</si>
  <si>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</si>
  <si>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</si>
  <si>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</si>
  <si>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</si>
  <si>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</si>
  <si>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</si>
  <si>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</si>
  <si>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</si>
  <si>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</si>
  <si>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</si>
  <si>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</si>
  <si>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</si>
  <si>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</si>
  <si>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</si>
  <si>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</si>
  <si>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</si>
  <si>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</si>
  <si>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</si>
  <si>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</si>
  <si>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</si>
  <si>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</si>
  <si>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</si>
  <si>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</si>
  <si>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</si>
  <si>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</si>
  <si>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</si>
  <si>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</si>
  <si>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</si>
  <si>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</si>
  <si>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</si>
  <si>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</si>
  <si>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</si>
  <si>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</si>
  <si>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</si>
  <si>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</si>
  <si>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</si>
  <si>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</si>
  <si>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</si>
  <si>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</si>
  <si>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</si>
  <si>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</si>
  <si>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</si>
  <si>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</si>
  <si>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</si>
  <si>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</si>
  <si>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</si>
  <si>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</si>
  <si>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</si>
  <si>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</si>
  <si>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</si>
  <si>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</si>
  <si>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</si>
  <si>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</si>
  <si>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</si>
  <si>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</si>
  <si>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</si>
  <si>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</si>
  <si>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</si>
  <si>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</si>
  <si>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</si>
  <si>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</si>
  <si>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</si>
  <si>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</si>
  <si>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</si>
  <si>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</si>
  <si>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</si>
  <si>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</si>
  <si>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</si>
  <si>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</si>
  <si>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</si>
  <si>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</si>
  <si>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</si>
  <si>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</si>
  <si>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</si>
  <si>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</si>
  <si>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</si>
  <si>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</si>
  <si>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</si>
  <si>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</si>
  <si>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</si>
  <si>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</si>
  <si>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</si>
  <si>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</si>
  <si>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</si>
  <si>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</si>
  <si>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</si>
  <si>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</si>
  <si>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</si>
  <si>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</si>
  <si>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</si>
  <si>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</si>
  <si>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</si>
  <si>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</si>
  <si>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</si>
  <si>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</si>
  <si>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</si>
  <si>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</si>
  <si>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</si>
  <si>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</si>
  <si>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</si>
  <si>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</si>
  <si>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</si>
  <si>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</si>
  <si>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</si>
  <si>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</si>
  <si>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</si>
  <si>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</si>
  <si>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</si>
  <si>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</si>
  <si>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</si>
  <si>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</si>
  <si>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</si>
  <si>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</si>
  <si>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</si>
  <si>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</si>
  <si>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</si>
  <si>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</si>
  <si>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</si>
  <si>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</si>
  <si>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</si>
  <si>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</si>
  <si>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</si>
  <si>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</si>
  <si>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</si>
  <si>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</si>
  <si>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</si>
  <si>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</si>
  <si>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</si>
  <si>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</si>
  <si>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</si>
  <si>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</si>
  <si>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</si>
  <si>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</si>
  <si>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</si>
  <si>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</si>
  <si>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</si>
  <si>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</si>
  <si>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</si>
  <si>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</si>
  <si>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</si>
  <si>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</si>
  <si>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</si>
  <si>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</si>
  <si>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</si>
  <si>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</si>
  <si>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</si>
  <si>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</si>
  <si>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</si>
  <si>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</si>
  <si>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</si>
  <si>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</si>
  <si>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</si>
  <si>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</si>
  <si>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</si>
  <si>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</si>
  <si>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</si>
  <si>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</si>
  <si>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</si>
  <si>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</si>
  <si>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</si>
  <si>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</si>
  <si>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</si>
  <si>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</si>
  <si>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</si>
  <si>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</si>
  <si>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</si>
  <si>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</si>
  <si>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</si>
  <si>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</si>
  <si>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</si>
  <si>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</si>
  <si>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</si>
  <si>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</si>
  <si>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</si>
  <si>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</si>
  <si>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</si>
  <si>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</si>
  <si>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</si>
  <si>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</si>
  <si>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</si>
  <si>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</si>
  <si>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</si>
  <si>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</si>
  <si>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</si>
  <si>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</si>
  <si>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</si>
  <si>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</si>
  <si>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</si>
  <si>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</si>
  <si>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</si>
  <si>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</si>
  <si>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</si>
  <si>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</si>
  <si>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</si>
  <si>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</si>
  <si>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</si>
  <si>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</si>
  <si>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</si>
  <si>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</si>
  <si>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</si>
  <si>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</si>
  <si>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</si>
  <si>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</si>
  <si>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</si>
  <si>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</si>
  <si>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</si>
  <si>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</si>
  <si>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</si>
  <si>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</si>
  <si>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</si>
  <si>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</si>
  <si>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</si>
  <si>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</si>
  <si>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</si>
  <si>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</si>
  <si>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</si>
  <si>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</si>
  <si>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</si>
  <si>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</si>
  <si>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</si>
  <si>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</si>
  <si>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</si>
  <si>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</si>
  <si>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</si>
  <si>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</si>
  <si>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</si>
  <si>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</si>
  <si>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</si>
  <si>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</si>
  <si>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</si>
  <si>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</si>
  <si>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</si>
  <si>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</si>
  <si>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</si>
  <si>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</si>
  <si>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</si>
  <si>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</si>
  <si>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</si>
  <si>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</si>
  <si>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</si>
  <si>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</si>
  <si>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</si>
  <si>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</si>
  <si>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</si>
  <si>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</si>
  <si>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</si>
  <si>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</si>
  <si>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</si>
  <si>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</si>
  <si>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</si>
  <si>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</si>
  <si>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</si>
  <si>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</si>
  <si>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</si>
  <si>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</si>
  <si>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</si>
  <si>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</si>
  <si>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</si>
  <si>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</si>
  <si>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</si>
  <si>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</si>
  <si>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</si>
  <si>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</si>
  <si>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</si>
  <si>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</si>
  <si>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</si>
  <si>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</si>
  <si>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</si>
  <si>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</si>
  <si>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</si>
  <si>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</si>
  <si>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</si>
  <si>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</si>
  <si>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</si>
  <si>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</si>
  <si>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</si>
  <si>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</si>
  <si>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</si>
  <si>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</si>
  <si>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</si>
  <si>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</si>
  <si>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</si>
  <si>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</si>
  <si>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</si>
  <si>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</si>
  <si>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</si>
  <si>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</si>
  <si>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</si>
  <si>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</si>
  <si>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</si>
  <si>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</si>
  <si>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</si>
  <si>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</si>
  <si>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</si>
  <si>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</si>
  <si>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</si>
  <si>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</si>
  <si>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</si>
  <si>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</si>
  <si>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</si>
  <si>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</si>
  <si>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</si>
  <si>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</si>
  <si>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</si>
  <si>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</si>
  <si>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</si>
  <si>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</si>
  <si>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</si>
  <si>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</si>
  <si>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</si>
  <si>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</si>
  <si>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</si>
  <si>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</si>
  <si>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</si>
  <si>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</si>
  <si>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</si>
  <si>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</si>
  <si>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</si>
  <si>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</si>
  <si>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</si>
  <si>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</si>
  <si>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</si>
  <si>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</si>
  <si>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</si>
  <si>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</si>
  <si>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</si>
  <si>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</si>
  <si>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</si>
  <si>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</si>
  <si>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</si>
  <si>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</si>
  <si>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</si>
  <si>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</si>
  <si>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</si>
  <si>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</si>
  <si>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</si>
  <si>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</si>
  <si>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</si>
  <si>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</si>
  <si>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</si>
  <si>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</si>
  <si>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</si>
  <si>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</si>
  <si>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</si>
  <si>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</si>
  <si>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</si>
  <si>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</si>
  <si>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</si>
  <si>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</si>
  <si>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</si>
  <si>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</si>
  <si>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</si>
  <si>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</si>
  <si>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</si>
  <si>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</si>
  <si>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</si>
  <si>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</si>
  <si>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</si>
  <si>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</si>
  <si>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</si>
  <si>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</si>
  <si>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</si>
  <si>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</si>
  <si>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</si>
  <si>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</si>
  <si>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</si>
  <si>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</si>
  <si>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</si>
  <si>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</si>
  <si>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</si>
  <si>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</si>
  <si>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</si>
  <si>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</si>
  <si>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</si>
  <si>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</si>
  <si>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</si>
  <si>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</si>
  <si>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</si>
  <si>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</si>
  <si>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</si>
  <si>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</si>
  <si>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</si>
  <si>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</si>
  <si>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</si>
  <si>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</si>
  <si>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</si>
  <si>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</si>
  <si>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</si>
  <si>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</si>
  <si>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</si>
  <si>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</si>
  <si>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</si>
  <si>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</si>
  <si>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</si>
  <si>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</si>
  <si>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</si>
  <si>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</si>
  <si>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</si>
  <si>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</si>
  <si>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</si>
  <si>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</si>
  <si>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</si>
  <si>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</si>
  <si>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</si>
  <si>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</si>
  <si>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</si>
  <si>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</si>
  <si>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</si>
  <si>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</si>
  <si>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</si>
  <si>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</si>
  <si>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</si>
  <si>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</si>
  <si>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</si>
  <si>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</si>
  <si>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</si>
  <si>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</si>
  <si>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</si>
  <si>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</si>
  <si>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</si>
  <si>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</si>
  <si>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</si>
  <si>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</si>
  <si>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</si>
  <si>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</si>
  <si>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</si>
  <si>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</si>
  <si>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</si>
  <si>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</si>
  <si>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</si>
  <si>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</si>
  <si>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</si>
  <si>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</si>
  <si>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</si>
  <si>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</si>
  <si>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</si>
  <si>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</si>
  <si>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</si>
  <si>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</si>
  <si>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</si>
  <si>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</si>
  <si>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</si>
  <si>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</si>
  <si>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</si>
  <si>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</si>
  <si>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</si>
  <si>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</si>
  <si>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</si>
  <si>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</si>
  <si>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</si>
  <si>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</si>
  <si>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</si>
  <si>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</si>
  <si>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</si>
  <si>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</si>
  <si>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</si>
  <si>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</si>
  <si>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</si>
  <si>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</si>
  <si>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</si>
  <si>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</si>
  <si>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</si>
  <si>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</si>
  <si>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</si>
  <si>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</si>
  <si>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</si>
  <si>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</si>
  <si>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</si>
  <si>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</si>
  <si>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</si>
  <si>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</si>
  <si>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</si>
  <si>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</si>
  <si>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</si>
  <si>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</si>
  <si>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</si>
  <si>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</si>
  <si>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</si>
  <si>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</si>
  <si>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</si>
  <si>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</si>
  <si>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</si>
  <si>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</si>
  <si>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</si>
  <si>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</si>
  <si>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</si>
  <si>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</si>
  <si>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</si>
  <si>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</si>
  <si>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</si>
  <si>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</si>
  <si>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</si>
  <si>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</si>
  <si>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</si>
  <si>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</si>
  <si>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</si>
  <si>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</si>
  <si>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</si>
  <si>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</si>
  <si>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</si>
  <si>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</si>
  <si>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</si>
  <si>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</si>
  <si>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</si>
  <si>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</si>
  <si>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</si>
  <si>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</si>
  <si>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</si>
  <si>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</si>
  <si>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</si>
  <si>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</si>
  <si>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</si>
  <si>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</si>
  <si>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</si>
  <si>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</si>
  <si>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</si>
  <si>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</si>
  <si>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</si>
  <si>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</si>
  <si>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</si>
  <si>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</si>
  <si>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</si>
  <si>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</si>
  <si>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</si>
  <si>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</si>
  <si>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</si>
  <si>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</si>
  <si>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</si>
  <si>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</si>
  <si>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</si>
  <si>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</si>
  <si>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</si>
  <si>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</si>
  <si>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</si>
  <si>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</si>
  <si>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</si>
  <si>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</si>
  <si>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</si>
  <si>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</si>
  <si>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</si>
  <si>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</si>
  <si>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</si>
  <si>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</si>
  <si>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</si>
  <si>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</si>
  <si>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</si>
  <si>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</si>
  <si>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</si>
  <si>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</si>
  <si>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</si>
  <si>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</si>
  <si>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</si>
  <si>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</si>
  <si>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</si>
  <si>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</si>
  <si>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</si>
  <si>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</si>
  <si>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</si>
  <si>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</si>
  <si>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</si>
  <si>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</si>
  <si>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</si>
  <si>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</si>
  <si>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</si>
  <si>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</si>
  <si>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</si>
  <si>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</si>
  <si>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</si>
  <si>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</si>
  <si>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</si>
  <si>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</si>
  <si>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</si>
  <si>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</si>
  <si>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</si>
  <si>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</si>
  <si>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</si>
  <si>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</si>
  <si>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</si>
  <si>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</si>
  <si>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</si>
  <si>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</si>
  <si>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</si>
  <si>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</si>
  <si>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</si>
  <si>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</si>
  <si>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</si>
  <si>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</si>
  <si>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</si>
  <si>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</si>
  <si>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</si>
  <si>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</si>
  <si>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</si>
  <si>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</si>
  <si>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</si>
  <si>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</si>
  <si>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</si>
  <si>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</si>
  <si>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</si>
  <si>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</si>
  <si>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</si>
  <si>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</si>
  <si>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</si>
  <si>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</si>
  <si>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</si>
  <si>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</si>
  <si>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</si>
  <si>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</si>
  <si>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</si>
  <si>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</si>
  <si>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</si>
  <si>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</si>
  <si>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</si>
  <si>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</si>
  <si>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</si>
  <si>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</si>
  <si>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</si>
  <si>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</si>
  <si>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</si>
  <si>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</si>
  <si>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</si>
  <si>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</si>
  <si>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</si>
  <si>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</si>
  <si>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</si>
  <si>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</si>
  <si>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</si>
  <si>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</si>
  <si>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</si>
  <si>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</si>
  <si>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</si>
  <si>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</si>
  <si>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</si>
  <si>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</si>
  <si>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</si>
  <si>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</si>
  <si>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</si>
  <si>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</si>
  <si>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</si>
  <si>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</si>
  <si>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</si>
  <si>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</si>
  <si>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</si>
  <si>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</si>
  <si>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</si>
  <si>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</si>
  <si>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</si>
  <si>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</si>
  <si>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</si>
  <si>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</si>
  <si>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</si>
  <si>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</si>
  <si>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</si>
  <si>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</si>
  <si>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</si>
  <si>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</si>
  <si>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</si>
  <si>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</si>
  <si>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</si>
  <si>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</si>
  <si>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</si>
  <si>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</si>
  <si>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</si>
  <si>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</si>
  <si>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</si>
  <si>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</si>
  <si>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</si>
  <si>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</si>
  <si>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</si>
  <si>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</si>
  <si>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</si>
  <si>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</si>
  <si>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</si>
  <si>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</si>
  <si>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</si>
  <si>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</si>
  <si>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</si>
  <si>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</si>
  <si>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</si>
  <si>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</si>
  <si>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</si>
  <si>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</si>
  <si>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</si>
  <si>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</si>
  <si>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</si>
  <si>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</si>
  <si>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</si>
  <si>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</si>
  <si>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</si>
  <si>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</si>
  <si>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</si>
  <si>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</si>
  <si>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</si>
  <si>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</si>
  <si>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</si>
  <si>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</si>
  <si>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</si>
  <si>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</si>
  <si>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</si>
  <si>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</si>
  <si>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</si>
  <si>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</si>
  <si>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</si>
  <si>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</si>
  <si>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</si>
  <si>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</si>
  <si>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</si>
  <si>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</si>
  <si>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</si>
  <si>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</si>
  <si>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</si>
  <si>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</si>
  <si>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</si>
  <si>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</si>
  <si>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</si>
  <si>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</si>
  <si>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</si>
  <si>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</si>
  <si>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</si>
  <si>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</si>
  <si>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</si>
  <si>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</si>
  <si>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</si>
  <si>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</si>
  <si>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</si>
  <si>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</si>
  <si>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</si>
  <si>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</si>
  <si>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</si>
  <si>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</si>
  <si>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</si>
  <si>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</si>
  <si>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</si>
  <si>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</si>
  <si>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</si>
  <si>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</si>
  <si>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</si>
  <si>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</si>
  <si>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</si>
  <si>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</si>
  <si>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</si>
  <si>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</si>
  <si>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</si>
  <si>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</si>
  <si>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</si>
  <si>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</si>
  <si>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</si>
  <si>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</si>
  <si>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</si>
  <si>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</si>
  <si>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</si>
  <si>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</si>
  <si>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</si>
  <si>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</si>
  <si>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</si>
  <si>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</si>
  <si>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</si>
  <si>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</si>
  <si>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</si>
  <si>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</si>
  <si>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</si>
  <si>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</si>
  <si>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</si>
  <si>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</si>
  <si>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</si>
  <si>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</si>
  <si>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</si>
  <si>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</si>
  <si>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</si>
  <si>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</si>
  <si>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</si>
  <si>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</si>
  <si>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</si>
  <si>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</si>
  <si>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</si>
  <si>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</si>
  <si>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</si>
  <si>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</si>
  <si>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</si>
  <si>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</si>
  <si>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</si>
  <si>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</si>
  <si>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</si>
  <si>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</si>
  <si>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</si>
  <si>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</si>
  <si>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</si>
  <si>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</si>
  <si>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</si>
  <si>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</si>
  <si>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</si>
  <si>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</si>
  <si>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</si>
  <si>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</si>
  <si>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</si>
  <si>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</si>
  <si>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</si>
  <si>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</si>
  <si>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</si>
  <si>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</si>
  <si>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</si>
  <si>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</si>
  <si>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</si>
  <si>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</si>
  <si>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</si>
  <si>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</si>
  <si>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</si>
  <si>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</si>
  <si>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</si>
  <si>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</si>
  <si>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</si>
  <si>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</si>
  <si>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</si>
  <si>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</si>
  <si>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</si>
  <si>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</si>
  <si>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</si>
  <si>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</si>
  <si>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</si>
  <si>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</si>
  <si>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</si>
  <si>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</si>
  <si>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</si>
  <si>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</si>
  <si>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</si>
  <si>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</si>
  <si>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</si>
  <si>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</si>
  <si>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</si>
  <si>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</si>
  <si>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</si>
  <si>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</si>
  <si>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</si>
  <si>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</si>
  <si>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</si>
  <si>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</si>
  <si>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</si>
  <si>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</si>
  <si>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</si>
  <si>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</si>
  <si>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</si>
  <si>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</si>
  <si>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</si>
  <si>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</si>
  <si>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</si>
  <si>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</si>
  <si>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</si>
  <si>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</si>
  <si>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</si>
  <si>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</si>
  <si>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</si>
  <si>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</si>
  <si>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</si>
  <si>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</si>
  <si>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</si>
  <si>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</si>
  <si>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</si>
  <si>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</si>
  <si>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</si>
  <si>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</si>
  <si>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</si>
  <si>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</si>
  <si>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</si>
  <si>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</si>
  <si>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</si>
  <si>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</si>
  <si>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</si>
  <si>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</si>
  <si>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</si>
  <si>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</si>
  <si>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</si>
  <si>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</si>
  <si>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</si>
  <si>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</si>
  <si>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</si>
  <si>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</si>
  <si>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</si>
  <si>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</si>
  <si>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</si>
  <si>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</si>
  <si>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</si>
  <si>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</si>
  <si>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</si>
  <si>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</si>
  <si>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</si>
  <si>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</si>
  <si>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</si>
  <si>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</si>
  <si>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</si>
  <si>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</si>
  <si>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</si>
  <si>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</si>
  <si>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</si>
  <si>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</si>
  <si>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</si>
  <si>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</si>
  <si>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</si>
  <si>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</si>
  <si>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</si>
  <si>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</si>
  <si>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</si>
  <si>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</si>
  <si>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</si>
  <si>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</si>
  <si>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</si>
  <si>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</si>
  <si>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</si>
  <si>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</si>
  <si>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</si>
  <si>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</si>
  <si>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</si>
  <si>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</si>
  <si>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</si>
  <si>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</si>
  <si>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</si>
  <si>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</si>
  <si>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</si>
  <si>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</si>
  <si>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</si>
  <si>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</si>
  <si>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</si>
  <si>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</si>
  <si>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</si>
  <si>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</si>
  <si>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</si>
  <si>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</si>
  <si>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</si>
  <si>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</si>
  <si>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</si>
  <si>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</si>
  <si>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</si>
  <si>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</si>
  <si>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</si>
  <si>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</si>
  <si>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</si>
  <si>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</si>
  <si>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</si>
  <si>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</si>
  <si>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</si>
  <si>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</si>
  <si>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</si>
  <si>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</si>
  <si>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</si>
  <si>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</si>
  <si>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</si>
  <si>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</si>
  <si>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</si>
  <si>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</si>
  <si>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</si>
  <si>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</si>
  <si>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</si>
  <si>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</si>
  <si>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</si>
  <si>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</si>
  <si>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</si>
  <si>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</si>
  <si>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</si>
  <si>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</si>
  <si>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</si>
  <si>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</si>
  <si>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</si>
  <si>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</si>
  <si>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</si>
  <si>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</si>
  <si>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</si>
  <si>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</si>
  <si>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</si>
  <si>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</si>
  <si>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</si>
  <si>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</si>
  <si>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</si>
  <si>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</si>
  <si>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</si>
  <si>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</si>
  <si>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</si>
  <si>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</si>
  <si>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</si>
  <si>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</si>
  <si>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</si>
  <si>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</si>
  <si>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</si>
  <si>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</si>
  <si>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</si>
  <si>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</si>
  <si>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</si>
  <si>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</si>
  <si>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</si>
  <si>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</si>
  <si>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</si>
  <si>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</si>
  <si>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</si>
  <si>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</si>
  <si>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</si>
  <si>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</si>
  <si>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</si>
  <si>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</si>
  <si>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</si>
  <si>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</si>
  <si>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</si>
  <si>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</si>
  <si>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</si>
  <si>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</si>
  <si>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</si>
  <si>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</si>
  <si>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</si>
  <si>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</si>
  <si>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</si>
  <si>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</si>
  <si>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</si>
  <si>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</si>
  <si>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</si>
  <si>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</si>
  <si>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</si>
  <si>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</si>
  <si>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</si>
  <si>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</si>
  <si>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</si>
  <si>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</si>
  <si>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</si>
  <si>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</si>
  <si>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</si>
  <si>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</si>
  <si>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</si>
  <si>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</si>
  <si>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</si>
  <si>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</si>
  <si>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</si>
  <si>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</si>
  <si>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</si>
  <si>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</si>
  <si>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</si>
  <si>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</si>
  <si>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</si>
  <si>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</si>
  <si>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</si>
  <si>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</si>
  <si>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</si>
  <si>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</si>
  <si>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</si>
  <si>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</si>
  <si>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</si>
  <si>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</si>
  <si>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</si>
  <si>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</si>
  <si>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</si>
  <si>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</si>
  <si>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</si>
  <si>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</si>
  <si>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</si>
  <si>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</si>
  <si>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</si>
  <si>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</si>
  <si>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</si>
  <si>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</si>
  <si>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</si>
  <si>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</si>
  <si>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</si>
  <si>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</si>
  <si>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</si>
  <si>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</si>
  <si>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</si>
  <si>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</si>
  <si>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</si>
  <si>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</si>
  <si>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</si>
  <si>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</si>
  <si>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</si>
  <si>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</si>
  <si>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</si>
  <si>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</si>
  <si>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</si>
  <si>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</si>
  <si>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</si>
  <si>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</si>
  <si>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</si>
  <si>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</si>
  <si>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</si>
  <si>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</si>
  <si>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</si>
  <si>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</si>
  <si>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</si>
  <si>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</si>
  <si>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</si>
  <si>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</si>
  <si>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</si>
  <si>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</si>
  <si>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</si>
  <si>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</si>
  <si>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</si>
  <si>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</si>
  <si>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</si>
  <si>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</si>
  <si>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</si>
  <si>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</si>
  <si>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</si>
  <si>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</si>
  <si>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</si>
  <si>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</si>
  <si>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</si>
  <si>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</si>
  <si>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</si>
  <si>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</si>
  <si>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</si>
  <si>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</si>
  <si>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</si>
  <si>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</si>
  <si>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</si>
  <si>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</si>
  <si>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</si>
  <si>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</si>
  <si>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</si>
  <si>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</si>
  <si>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</si>
  <si>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</si>
  <si>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</si>
  <si>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</si>
  <si>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</si>
  <si>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</si>
  <si>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</si>
  <si>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</si>
  <si>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</si>
  <si>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</si>
  <si>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</si>
  <si>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</si>
  <si>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</si>
  <si>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</si>
  <si>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</si>
  <si>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</si>
  <si>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</si>
  <si>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</si>
  <si>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</si>
  <si>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</si>
  <si>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</si>
  <si>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</si>
  <si>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</si>
  <si>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</si>
  <si>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</si>
  <si>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</si>
  <si>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</si>
  <si>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</si>
  <si>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</si>
  <si>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</si>
  <si>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</si>
  <si>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</si>
  <si>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</si>
  <si>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</si>
  <si>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</si>
  <si>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</si>
  <si>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</si>
  <si>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</si>
  <si>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</si>
  <si>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</si>
  <si>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</si>
  <si>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</si>
  <si>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</si>
  <si>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</si>
  <si>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</si>
  <si>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</si>
  <si>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</si>
  <si>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</si>
  <si>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</si>
  <si>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</si>
  <si>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</si>
  <si>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</si>
  <si>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</si>
  <si>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</si>
  <si>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</si>
  <si>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</si>
  <si>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</si>
  <si>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</si>
  <si>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</si>
  <si>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</si>
  <si>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</si>
  <si>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</si>
  <si>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</si>
  <si>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</si>
  <si>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</si>
  <si>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</si>
  <si>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</si>
  <si>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</si>
  <si>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</si>
  <si>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</si>
  <si>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</si>
  <si>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</si>
  <si>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</si>
  <si>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</si>
  <si>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</si>
  <si>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</si>
  <si>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</si>
  <si>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</si>
  <si>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</si>
  <si>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</si>
  <si>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</si>
  <si>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</si>
  <si>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</si>
  <si>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</si>
  <si>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</si>
  <si>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</si>
  <si>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</si>
  <si>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</si>
  <si>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</si>
  <si>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</si>
  <si>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</si>
  <si>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</si>
  <si>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</si>
  <si>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</si>
  <si>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</si>
  <si>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</si>
  <si>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</si>
  <si>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</si>
  <si>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</si>
  <si>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</si>
  <si>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</si>
  <si>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</si>
  <si>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</si>
  <si>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</si>
  <si>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</si>
  <si>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</si>
  <si>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</si>
  <si>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</si>
  <si>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</si>
  <si>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</si>
  <si>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</si>
  <si>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</si>
  <si>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</si>
  <si>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</si>
  <si>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</si>
  <si>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</si>
  <si>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</si>
  <si>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</si>
  <si>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</si>
  <si>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</si>
  <si>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</si>
  <si>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</si>
  <si>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</si>
  <si>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</si>
  <si>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</si>
  <si>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</si>
  <si>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</si>
  <si>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</si>
  <si>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</si>
  <si>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</si>
  <si>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</si>
  <si>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</si>
  <si>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</si>
  <si>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</si>
  <si>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</si>
  <si>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</si>
  <si>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</si>
  <si>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</si>
  <si>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</si>
  <si>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</si>
  <si>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</si>
  <si>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</si>
  <si>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</si>
  <si>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</si>
  <si>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</si>
  <si>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</si>
  <si>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</si>
  <si>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</si>
  <si>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</si>
  <si>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</si>
  <si>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</si>
  <si>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</si>
  <si>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</si>
  <si>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</si>
  <si>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</si>
  <si>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</si>
  <si>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</si>
  <si>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</si>
  <si>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</si>
  <si>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</si>
  <si>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</si>
  <si>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</si>
  <si>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</si>
  <si>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</si>
  <si>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</si>
  <si>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</si>
  <si>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</si>
  <si>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</si>
  <si>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</si>
  <si>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</si>
  <si>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</si>
  <si>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</si>
  <si>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</si>
  <si>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</si>
  <si>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</si>
  <si>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</si>
  <si>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</si>
  <si>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</si>
  <si>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</si>
  <si>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</si>
  <si>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</si>
  <si>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</si>
  <si>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</si>
  <si>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</si>
  <si>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</si>
  <si>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</si>
  <si>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</si>
  <si>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</si>
  <si>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</si>
  <si>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</si>
  <si>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</si>
  <si>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</si>
  <si>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</si>
  <si>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</si>
  <si>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</si>
  <si>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</si>
  <si>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</si>
  <si>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</si>
  <si>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</si>
  <si>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</si>
  <si>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</si>
  <si>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</si>
  <si>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</si>
  <si>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</si>
  <si>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</si>
  <si>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</si>
  <si>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</si>
  <si>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</si>
  <si>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</si>
  <si>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</si>
  <si>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</si>
  <si>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</si>
  <si>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</si>
  <si>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</si>
  <si>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</si>
  <si>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</si>
  <si>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</si>
  <si>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</si>
  <si>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</si>
  <si>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</si>
  <si>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</si>
  <si>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</si>
  <si>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</si>
  <si>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</si>
  <si>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</si>
  <si>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</si>
  <si>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</si>
  <si>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</si>
  <si>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</si>
  <si>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</si>
  <si>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</si>
  <si>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</si>
  <si>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</si>
  <si>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</si>
  <si>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</si>
  <si>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</si>
  <si>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</si>
  <si>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</si>
  <si>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</si>
  <si>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</si>
  <si>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</si>
  <si>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</si>
  <si>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</si>
  <si>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</si>
  <si>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</si>
  <si>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</si>
  <si>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</si>
  <si>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</si>
  <si>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</si>
  <si>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</si>
  <si>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</si>
  <si>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</si>
  <si>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</si>
  <si>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</si>
  <si>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</si>
  <si>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</si>
  <si>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</si>
  <si>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</si>
  <si>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</si>
  <si>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</si>
  <si>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</si>
  <si>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</si>
  <si>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</si>
  <si>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</si>
  <si>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</si>
  <si>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</si>
  <si>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</si>
  <si>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</si>
  <si>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</si>
  <si>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</si>
  <si>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</si>
  <si>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</si>
  <si>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</si>
  <si>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</si>
  <si>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</si>
  <si>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</si>
  <si>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</si>
  <si>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</si>
  <si>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</si>
  <si>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</si>
  <si>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</si>
  <si>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</si>
  <si>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</si>
  <si>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</si>
  <si>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</si>
  <si>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</si>
  <si>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</si>
  <si>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</si>
  <si>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</si>
  <si>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</si>
  <si>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</si>
  <si>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</si>
  <si>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</si>
  <si>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</si>
  <si>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</si>
  <si>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</si>
  <si>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</si>
  <si>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</si>
  <si>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</si>
  <si>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</si>
  <si>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</si>
  <si>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</si>
  <si>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</si>
  <si>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</si>
  <si>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</si>
  <si>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</si>
  <si>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</si>
  <si>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</si>
  <si>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</si>
  <si>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</si>
  <si>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</si>
  <si>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</si>
  <si>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</si>
  <si>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</si>
  <si>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</si>
  <si>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</si>
  <si>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</si>
  <si>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</si>
  <si>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</si>
  <si>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</si>
  <si>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</si>
  <si>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</si>
  <si>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</si>
  <si>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</si>
  <si>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</si>
  <si>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</si>
  <si>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</si>
  <si>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</si>
  <si>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</si>
  <si>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</si>
  <si>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</si>
  <si>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</si>
  <si>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</si>
  <si>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</si>
  <si>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</si>
  <si>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</si>
  <si>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</si>
  <si>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</si>
  <si>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</si>
  <si>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</si>
  <si>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</si>
  <si>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</si>
  <si>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</si>
  <si>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</si>
  <si>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</si>
  <si>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</si>
  <si>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</si>
  <si>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</si>
  <si>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</si>
  <si>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</si>
  <si>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</si>
  <si>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</si>
  <si>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</si>
  <si>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</si>
  <si>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</si>
  <si>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</si>
  <si>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</si>
  <si>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</si>
  <si>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</si>
  <si>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</si>
  <si>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</si>
  <si>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</si>
  <si>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</si>
  <si>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</si>
  <si>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</si>
  <si>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</si>
  <si>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</si>
  <si>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</si>
  <si>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</si>
  <si>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</si>
  <si>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</si>
  <si>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</si>
  <si>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</si>
  <si>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</si>
  <si>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</si>
  <si>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</si>
  <si>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</si>
  <si>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</si>
  <si>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</si>
  <si>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</si>
  <si>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</si>
  <si>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</si>
  <si>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</si>
  <si>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</si>
  <si>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</si>
  <si>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</si>
  <si>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</si>
  <si>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</si>
  <si>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</si>
  <si>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</si>
  <si>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</si>
  <si>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</si>
  <si>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</si>
  <si>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</si>
  <si>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</si>
  <si>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</si>
  <si>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</si>
  <si>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</si>
  <si>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</si>
  <si>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</si>
  <si>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</si>
  <si>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</si>
  <si>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</si>
  <si>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</si>
  <si>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</si>
  <si>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</si>
  <si>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</si>
  <si>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</si>
  <si>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</si>
  <si>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</si>
  <si>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</si>
  <si>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</si>
  <si>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</si>
  <si>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</si>
  <si>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</si>
  <si>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</si>
  <si>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</si>
  <si>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</si>
  <si>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</si>
  <si>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</si>
  <si>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</si>
  <si>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</si>
  <si>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</si>
  <si>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</si>
  <si>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</si>
  <si>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</si>
  <si>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</si>
  <si>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</si>
  <si>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</si>
  <si>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</si>
  <si>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</si>
  <si>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</si>
  <si>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</si>
  <si>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</si>
  <si>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</si>
  <si>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</si>
  <si>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</si>
  <si>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</si>
  <si>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</si>
  <si>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</si>
  <si>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</si>
  <si>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</si>
  <si>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</si>
  <si>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</si>
  <si>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</si>
  <si>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</si>
  <si>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</si>
  <si>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</si>
  <si>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</si>
  <si>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</si>
  <si>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</si>
  <si>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</si>
  <si>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</si>
  <si>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</si>
  <si>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</si>
  <si>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</si>
  <si>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</si>
  <si>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</si>
  <si>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</si>
  <si>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</si>
  <si>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</si>
  <si>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</si>
  <si>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</si>
  <si>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</si>
  <si>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</si>
  <si>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</si>
  <si>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</si>
  <si>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</si>
  <si>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</si>
  <si>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</si>
  <si>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</si>
  <si>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</si>
  <si>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</si>
  <si>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</si>
  <si>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</si>
  <si>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</si>
  <si>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</si>
  <si>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</si>
  <si>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</si>
  <si>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</si>
  <si>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</si>
  <si>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</si>
  <si>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</si>
  <si>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</si>
  <si>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</si>
  <si>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</si>
  <si>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</si>
  <si>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</si>
  <si>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</si>
  <si>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</si>
  <si>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</si>
  <si>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</si>
  <si>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</si>
  <si>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</si>
  <si>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</si>
  <si>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</si>
  <si>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</si>
  <si>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</si>
  <si>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</si>
  <si>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</si>
  <si>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</si>
  <si>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</si>
  <si>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</si>
  <si>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</si>
  <si>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</si>
  <si>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</si>
  <si>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</si>
  <si>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</si>
  <si>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</si>
  <si>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</si>
  <si>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</si>
  <si>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</si>
  <si>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</si>
  <si>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</si>
  <si>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</si>
  <si>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</si>
  <si>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</si>
  <si>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</si>
  <si>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</si>
  <si>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</si>
  <si>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</si>
  <si>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</si>
  <si>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</si>
  <si>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</si>
  <si>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</si>
  <si>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</si>
  <si>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</si>
  <si>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</si>
  <si>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</si>
  <si>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</si>
  <si>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</si>
  <si>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</si>
  <si>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</si>
  <si>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</si>
  <si>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</si>
  <si>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</si>
  <si>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</si>
  <si>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</si>
  <si>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</si>
  <si>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</si>
  <si>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</si>
  <si>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</si>
  <si>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</si>
  <si>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</si>
  <si>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</si>
  <si>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</si>
  <si>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</si>
  <si>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</si>
  <si>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</si>
  <si>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</si>
  <si>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</si>
  <si>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</si>
  <si>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</si>
  <si>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</si>
  <si>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</si>
  <si>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</si>
  <si>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</si>
  <si>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</si>
  <si>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</si>
  <si>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</si>
  <si>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</si>
  <si>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</si>
  <si>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</si>
  <si>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</si>
  <si>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</si>
  <si>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</si>
  <si>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</si>
  <si>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</si>
  <si>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</si>
  <si>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</si>
  <si>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</si>
  <si>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</si>
  <si>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</si>
  <si>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</si>
  <si>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</si>
  <si>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</si>
  <si>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</si>
  <si>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</si>
  <si>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</si>
  <si>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</si>
  <si>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</si>
  <si>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</si>
  <si>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</si>
  <si>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</si>
  <si>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</si>
  <si>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</si>
  <si>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</si>
  <si>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</si>
  <si>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</si>
  <si>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</si>
  <si>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</si>
  <si>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</si>
  <si>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</si>
  <si>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</si>
  <si>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</si>
  <si>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</si>
  <si>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</si>
  <si>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</si>
  <si>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</si>
  <si>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</si>
  <si>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</si>
  <si>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</si>
  <si>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</si>
  <si>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</si>
  <si>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</si>
  <si>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</si>
  <si>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</si>
  <si>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</si>
  <si>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</si>
  <si>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</si>
  <si>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</si>
  <si>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</si>
  <si>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</si>
  <si>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</si>
  <si>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</si>
  <si>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</si>
  <si>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</si>
  <si>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</si>
  <si>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</si>
  <si>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</si>
  <si>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</si>
  <si>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</si>
  <si>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</si>
  <si>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</si>
  <si>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</si>
  <si>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</si>
  <si>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</si>
  <si>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</si>
  <si>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</si>
  <si>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</si>
  <si>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</si>
  <si>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</si>
  <si>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</si>
  <si>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</si>
  <si>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</si>
  <si>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</si>
  <si>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</si>
  <si>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</si>
  <si>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</si>
  <si>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</si>
  <si>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</si>
  <si>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</si>
  <si>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</si>
  <si>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</si>
  <si>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</si>
  <si>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</si>
  <si>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</si>
  <si>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</si>
  <si>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</si>
  <si>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</si>
  <si>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</si>
  <si>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</si>
  <si>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</si>
  <si>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</si>
  <si>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</si>
  <si>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</si>
  <si>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</si>
  <si>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</si>
  <si>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</si>
  <si>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</si>
  <si>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</si>
  <si>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</si>
  <si>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</si>
  <si>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</si>
  <si>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</si>
  <si>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</si>
  <si>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</si>
  <si>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</si>
  <si>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</si>
  <si>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</si>
  <si>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</si>
  <si>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</si>
  <si>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</si>
  <si>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</si>
  <si>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</si>
  <si>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</si>
  <si>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</si>
  <si>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</si>
  <si>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</si>
  <si>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</si>
  <si>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</si>
  <si>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</si>
  <si>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</si>
  <si>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</si>
  <si>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</si>
  <si>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</si>
  <si>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</si>
  <si>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</si>
  <si>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</si>
  <si>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</si>
  <si>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</si>
  <si>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</si>
  <si>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</si>
  <si>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</si>
  <si>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</si>
  <si>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</si>
  <si>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</si>
  <si>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</si>
  <si>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</si>
  <si>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</si>
  <si>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</si>
  <si>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</si>
  <si>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</si>
  <si>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</si>
  <si>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</si>
  <si>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</si>
  <si>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</si>
  <si>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</si>
  <si>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</si>
  <si>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</si>
  <si>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</si>
  <si>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</si>
  <si>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</si>
  <si>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</si>
  <si>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</si>
  <si>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</si>
  <si>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</si>
  <si>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</si>
  <si>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</si>
  <si>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</si>
  <si>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</si>
  <si>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</si>
  <si>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</si>
  <si>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</si>
  <si>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</si>
  <si>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</si>
  <si>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</si>
  <si>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</si>
  <si>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</si>
  <si>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</si>
  <si>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</si>
  <si>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</si>
  <si>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</si>
  <si>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</si>
  <si>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</si>
  <si>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</si>
  <si>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</si>
  <si>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</si>
  <si>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</si>
  <si>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</si>
  <si>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</si>
  <si>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</si>
  <si>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</si>
  <si>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</si>
  <si>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</si>
  <si>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</si>
  <si>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</si>
  <si>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</si>
  <si>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</si>
  <si>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</si>
  <si>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</si>
  <si>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</si>
  <si>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</si>
  <si>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</si>
  <si>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</si>
  <si>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</si>
  <si>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</si>
  <si>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</si>
  <si>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</si>
  <si>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</si>
  <si>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</si>
  <si>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</si>
  <si>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</si>
  <si>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</si>
  <si>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</si>
  <si>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</si>
  <si>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</si>
  <si>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</si>
  <si>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</si>
  <si>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</si>
  <si>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</si>
  <si>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</si>
  <si>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</si>
  <si>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</si>
  <si>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</si>
  <si>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</si>
  <si>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</si>
  <si>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</si>
  <si>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</si>
  <si>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</si>
  <si>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</si>
  <si>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</si>
  <si>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</si>
  <si>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</si>
  <si>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</si>
  <si>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</si>
  <si>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</si>
  <si>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</si>
  <si>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</si>
  <si>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</si>
  <si>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</si>
  <si>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</si>
  <si>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</si>
  <si>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</si>
  <si>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</si>
  <si>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</si>
  <si>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</si>
  <si>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</si>
  <si>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</si>
  <si>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</si>
  <si>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</si>
  <si>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</si>
  <si>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</si>
  <si>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</si>
  <si>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</si>
  <si>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</si>
  <si>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</si>
  <si>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</si>
  <si>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</si>
  <si>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</si>
  <si>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</si>
  <si>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</si>
  <si>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</si>
  <si>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</si>
  <si>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</si>
  <si>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</si>
  <si>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</si>
  <si>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</si>
  <si>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</si>
  <si>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</si>
  <si>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</si>
  <si>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</si>
  <si>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</si>
  <si>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</si>
  <si>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</si>
  <si>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</si>
  <si>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</si>
  <si>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</si>
  <si>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</si>
  <si>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</si>
  <si>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</si>
  <si>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</si>
  <si>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</si>
  <si>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</si>
  <si>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</si>
  <si>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</si>
  <si>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</si>
  <si>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</si>
  <si>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</si>
  <si>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</si>
  <si>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</si>
  <si>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</si>
  <si>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</si>
  <si>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</si>
  <si>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</si>
  <si>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</si>
  <si>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</si>
  <si>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</si>
  <si>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</si>
  <si>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</si>
  <si>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</si>
  <si>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</si>
  <si>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</si>
  <si>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</si>
  <si>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</si>
  <si>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</si>
  <si>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</si>
  <si>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</si>
  <si>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</si>
  <si>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</si>
  <si>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</si>
  <si>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</si>
  <si>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</si>
  <si>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</si>
  <si>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</si>
  <si>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</si>
  <si>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</si>
  <si>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</si>
  <si>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</si>
  <si>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</si>
  <si>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</si>
  <si>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</si>
  <si>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</si>
  <si>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</si>
  <si>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</si>
  <si>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</si>
  <si>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</si>
  <si>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</si>
  <si>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</si>
  <si>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</si>
  <si>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</si>
  <si>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</si>
  <si>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</si>
  <si>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</si>
  <si>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</si>
  <si>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</si>
  <si>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</si>
  <si>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</si>
  <si>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</si>
  <si>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</si>
  <si>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</si>
  <si>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</si>
  <si>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</si>
  <si>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</si>
  <si>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</si>
  <si>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</si>
  <si>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</si>
  <si>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</si>
  <si>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</si>
  <si>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</si>
  <si>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</si>
  <si>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</si>
  <si>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</si>
  <si>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</si>
  <si>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</si>
  <si>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</si>
  <si>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</si>
  <si>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</si>
  <si>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</si>
  <si>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</si>
  <si>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</si>
  <si>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</si>
  <si>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</si>
  <si>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</si>
  <si>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</si>
  <si>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</si>
  <si>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</si>
  <si>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</si>
  <si>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</si>
  <si>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</si>
  <si>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</si>
  <si>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</si>
  <si>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</si>
  <si>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</si>
  <si>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</si>
  <si>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</si>
  <si>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</si>
  <si>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</si>
  <si>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</si>
  <si>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</si>
  <si>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</si>
  <si>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</si>
  <si>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</si>
  <si>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</si>
  <si>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</si>
  <si>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</si>
  <si>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</si>
  <si>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</si>
  <si>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</si>
  <si>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</si>
  <si>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</si>
  <si>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</si>
  <si>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</si>
  <si>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</si>
  <si>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</si>
  <si>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</si>
  <si>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</si>
  <si>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</si>
  <si>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</si>
  <si>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</si>
  <si>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</si>
  <si>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</si>
  <si>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</si>
  <si>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</si>
  <si>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</si>
  <si>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</si>
  <si>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</si>
  <si>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</si>
  <si>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</si>
  <si>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</si>
  <si>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</si>
  <si>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</si>
  <si>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</si>
  <si>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</si>
  <si>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</si>
  <si>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</si>
  <si>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</si>
  <si>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</si>
  <si>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</si>
  <si>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</si>
  <si>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</si>
  <si>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</si>
  <si>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</si>
  <si>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</si>
  <si>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</si>
  <si>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</si>
  <si>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</si>
  <si>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</si>
  <si>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</si>
  <si>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</si>
  <si>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</si>
  <si>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</si>
  <si>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</si>
  <si>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</si>
  <si>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</si>
  <si>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</si>
  <si>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</si>
  <si>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</si>
  <si>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</si>
  <si>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</si>
  <si>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</si>
  <si>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</si>
  <si>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</si>
  <si>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</si>
  <si>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</si>
  <si>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</si>
  <si>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</si>
  <si>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</si>
  <si>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</si>
  <si>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</si>
  <si>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</si>
  <si>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</si>
  <si>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</si>
  <si>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</si>
  <si>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</si>
  <si>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</si>
  <si>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</si>
  <si>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</si>
  <si>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</si>
  <si>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</si>
  <si>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</si>
  <si>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</si>
  <si>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</si>
  <si>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</si>
  <si>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</si>
  <si>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</si>
  <si>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</si>
  <si>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</si>
  <si>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</si>
  <si>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</si>
  <si>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</si>
  <si>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</si>
  <si>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</si>
  <si>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</si>
  <si>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</si>
  <si>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</si>
  <si>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</si>
  <si>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</si>
  <si>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</si>
  <si>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</si>
  <si>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</si>
  <si>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</si>
  <si>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</si>
  <si>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</si>
  <si>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</si>
  <si>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</si>
  <si>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</si>
  <si>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</si>
  <si>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</si>
  <si>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</si>
  <si>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</si>
  <si>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</si>
  <si>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</si>
  <si>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</si>
  <si>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</si>
  <si>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</si>
  <si>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</si>
  <si>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</si>
  <si>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</si>
  <si>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</si>
  <si>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</si>
  <si>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</si>
  <si>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</si>
  <si>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</si>
  <si>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</si>
  <si>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</si>
  <si>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</si>
  <si>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</si>
  <si>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</si>
  <si>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</si>
  <si>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</si>
  <si>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</si>
  <si>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</si>
  <si>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</si>
  <si>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</si>
  <si>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</si>
  <si>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</si>
  <si>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</si>
  <si>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</si>
  <si>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</si>
  <si>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</si>
  <si>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</si>
  <si>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</si>
  <si>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</si>
  <si>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</si>
  <si>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</si>
  <si>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</si>
  <si>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</si>
  <si>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</si>
  <si>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</si>
  <si>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</si>
  <si>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</si>
  <si>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</si>
  <si>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</si>
  <si>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</si>
  <si>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</si>
  <si>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</si>
  <si>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</si>
  <si>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</si>
  <si>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</si>
  <si>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</si>
  <si>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</si>
  <si>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</si>
  <si>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</si>
  <si>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</si>
  <si>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</si>
  <si>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</si>
  <si>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</si>
  <si>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</si>
  <si>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</si>
  <si>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</si>
  <si>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</si>
  <si>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</si>
  <si>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</si>
  <si>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</si>
  <si>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</si>
  <si>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</si>
  <si>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</si>
  <si>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</si>
  <si>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</si>
  <si>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</si>
  <si>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</si>
  <si>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</si>
  <si>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</si>
  <si>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</si>
  <si>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</si>
  <si>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</si>
  <si>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</si>
  <si>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</si>
  <si>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</si>
  <si>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</si>
  <si>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</si>
  <si>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</si>
  <si>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</si>
  <si>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</si>
  <si>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</si>
  <si>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</si>
  <si>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</si>
  <si>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</si>
  <si>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</si>
  <si>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</si>
  <si>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</si>
  <si>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</si>
  <si>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</si>
  <si>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</si>
  <si>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</si>
  <si>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</si>
  <si>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</si>
  <si>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</si>
  <si>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</si>
  <si>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</si>
  <si>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</si>
  <si>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</si>
  <si>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</si>
  <si>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</si>
  <si>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</si>
  <si>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</si>
  <si>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</si>
  <si>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</si>
  <si>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</si>
  <si>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</si>
  <si>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</si>
  <si>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</si>
  <si>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</si>
  <si>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</si>
  <si>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</si>
  <si>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</si>
  <si>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</si>
  <si>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</si>
  <si>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</si>
  <si>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</si>
  <si>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</si>
  <si>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</si>
  <si>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</si>
  <si>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</si>
  <si>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</si>
  <si>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</si>
  <si>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</si>
  <si>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</si>
  <si>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</si>
  <si>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</si>
  <si>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</si>
  <si>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</si>
  <si>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</si>
  <si>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</si>
  <si>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</si>
  <si>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</si>
  <si>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</si>
  <si>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</si>
  <si>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</si>
  <si>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</si>
  <si>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</si>
  <si>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</si>
  <si>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</si>
  <si>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</si>
  <si>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</si>
  <si>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</si>
  <si>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</si>
  <si>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</si>
  <si>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</si>
  <si>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</si>
  <si>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</si>
  <si>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</si>
  <si>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</si>
  <si>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</si>
  <si>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</si>
  <si>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</si>
  <si>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</si>
  <si>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</si>
  <si>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</si>
  <si>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</si>
  <si>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</si>
  <si>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</si>
  <si>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</si>
  <si>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</si>
  <si>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</si>
  <si>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</si>
  <si>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</si>
  <si>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</si>
  <si>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</si>
  <si>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</si>
  <si>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</si>
  <si>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</si>
  <si>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</si>
  <si>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</si>
  <si>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</si>
  <si>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</si>
  <si>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</si>
  <si>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</si>
  <si>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</si>
  <si>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</si>
  <si>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</si>
  <si>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</si>
  <si>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</si>
  <si>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</si>
  <si>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</si>
  <si>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</si>
  <si>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</si>
  <si>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</si>
  <si>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</si>
  <si>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</si>
  <si>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</si>
  <si>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</si>
  <si>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</si>
  <si>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</si>
  <si>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</si>
  <si>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</si>
  <si>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</si>
  <si>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</si>
  <si>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</si>
  <si>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</si>
  <si>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</si>
  <si>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</si>
  <si>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</si>
  <si>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</si>
  <si>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</si>
  <si>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</si>
  <si>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</si>
  <si>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</si>
  <si>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</si>
  <si>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</si>
  <si>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</si>
  <si>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</si>
  <si>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</si>
  <si>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</si>
  <si>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</si>
  <si>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</si>
  <si>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</si>
  <si>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</si>
  <si>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</si>
  <si>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</si>
  <si>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</si>
  <si>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</si>
  <si>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</si>
  <si>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</si>
  <si>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</si>
  <si>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</si>
  <si>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</si>
  <si>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</si>
  <si>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</si>
  <si>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</si>
  <si>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</si>
  <si>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</si>
  <si>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</si>
  <si>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</si>
  <si>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</si>
  <si>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</si>
  <si>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</si>
  <si>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</si>
  <si>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</si>
  <si>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</si>
  <si>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</si>
  <si>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</si>
  <si>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</si>
  <si>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</si>
  <si>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</si>
  <si>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</si>
  <si>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</si>
  <si>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</si>
  <si>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</si>
  <si>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</si>
  <si>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</si>
  <si>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</si>
  <si>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</si>
  <si>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</si>
  <si>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</si>
  <si>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</si>
  <si>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</si>
  <si>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</si>
  <si>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</si>
  <si>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</si>
  <si>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</si>
  <si>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</si>
  <si>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</si>
  <si>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</si>
  <si>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</si>
  <si>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</si>
  <si>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</si>
  <si>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</si>
  <si>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</si>
  <si>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</si>
  <si>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</si>
  <si>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</si>
  <si>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</si>
  <si>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</si>
  <si>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</si>
  <si>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</si>
  <si>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</si>
  <si>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</si>
  <si>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</si>
  <si>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</si>
  <si>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</si>
  <si>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</si>
  <si>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</si>
  <si>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</si>
  <si>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</si>
  <si>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</si>
  <si>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</si>
  <si>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</si>
  <si>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</si>
  <si>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</si>
  <si>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</si>
  <si>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</si>
  <si>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</si>
  <si>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</si>
  <si>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</si>
  <si>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</si>
  <si>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</si>
  <si>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</si>
  <si>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</si>
  <si>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</si>
  <si>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</si>
  <si>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</si>
  <si>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</si>
  <si>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</si>
  <si>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</si>
  <si>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</si>
  <si>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</si>
  <si>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</si>
  <si>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</si>
  <si>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</si>
  <si>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</si>
  <si>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</si>
  <si>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</si>
  <si>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</si>
  <si>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</si>
  <si>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</si>
  <si>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</si>
  <si>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</si>
  <si>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</si>
  <si>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</si>
  <si>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</si>
  <si>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</si>
  <si>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</si>
  <si>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</si>
  <si>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</si>
  <si>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</si>
  <si>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</si>
  <si>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</si>
  <si>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</si>
  <si>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</si>
  <si>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</si>
  <si>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</si>
  <si>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</si>
  <si>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</si>
  <si>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</si>
  <si>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</si>
  <si>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</si>
  <si>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</si>
  <si>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</si>
  <si>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</si>
  <si>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</si>
  <si>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</si>
  <si>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</si>
  <si>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</si>
  <si>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</si>
  <si>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</si>
  <si>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</si>
  <si>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</si>
  <si>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</si>
  <si>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</si>
  <si>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</si>
  <si>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</si>
  <si>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</si>
  <si>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</si>
  <si>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</si>
  <si>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</si>
  <si>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</si>
  <si>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</si>
  <si>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</si>
  <si>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</si>
  <si>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</si>
  <si>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</si>
  <si>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</si>
  <si>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</si>
  <si>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</si>
  <si>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</si>
  <si>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</si>
  <si>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</si>
  <si>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</si>
  <si>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</si>
  <si>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</si>
  <si>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</si>
  <si>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</si>
  <si>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</si>
  <si>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</si>
  <si>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</si>
  <si>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</si>
  <si>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</si>
  <si>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</si>
  <si>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</si>
  <si>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</si>
  <si>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</si>
  <si>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</si>
  <si>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</si>
  <si>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</si>
  <si>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</si>
  <si>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</si>
  <si>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</si>
  <si>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</si>
  <si>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</si>
  <si>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</si>
  <si>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</si>
  <si>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</si>
  <si>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</si>
  <si>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</si>
  <si>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</si>
  <si>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</si>
  <si>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</si>
  <si>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</si>
  <si>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</si>
  <si>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</si>
  <si>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</si>
  <si>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</si>
  <si>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</si>
  <si>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</si>
  <si>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</si>
  <si>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</si>
  <si>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</si>
  <si>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</si>
  <si>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</si>
  <si>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</si>
  <si>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</si>
  <si>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</si>
  <si>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</si>
  <si>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</si>
  <si>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</si>
  <si>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</si>
  <si>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</si>
  <si>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</si>
  <si>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</si>
  <si>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</si>
  <si>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</si>
  <si>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</si>
  <si>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</si>
  <si>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</si>
  <si>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</si>
  <si>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</si>
  <si>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</si>
  <si>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</si>
  <si>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</si>
  <si>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</si>
  <si>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</si>
  <si>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</si>
  <si>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</si>
  <si>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</si>
  <si>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</si>
  <si>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</si>
  <si>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</si>
  <si>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</si>
  <si>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</si>
  <si>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</si>
  <si>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</si>
  <si>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</si>
  <si>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</si>
  <si>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</si>
  <si>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</si>
  <si>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</si>
  <si>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</si>
  <si>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</si>
  <si>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</si>
  <si>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</si>
  <si>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</si>
  <si>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</si>
  <si>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</si>
  <si>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</si>
  <si>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</si>
  <si>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</si>
  <si>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</si>
  <si>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</si>
  <si>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</si>
  <si>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</si>
  <si>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</si>
  <si>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</si>
  <si>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</si>
  <si>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</si>
  <si>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</si>
  <si>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</si>
  <si>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</si>
  <si>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</si>
  <si>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</si>
  <si>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</si>
  <si>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</si>
  <si>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</si>
  <si>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</si>
  <si>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</si>
  <si>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</si>
  <si>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</si>
  <si>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</si>
  <si>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</si>
  <si>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</si>
  <si>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</si>
  <si>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</si>
  <si>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</si>
  <si>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</si>
  <si>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</si>
  <si>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</si>
  <si>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</si>
  <si>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</si>
  <si>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</si>
  <si>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</si>
  <si>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</si>
  <si>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</si>
  <si>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</si>
  <si>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</si>
  <si>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</si>
  <si>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</si>
  <si>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</si>
  <si>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</si>
  <si>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</si>
  <si>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</si>
  <si>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</si>
  <si>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</si>
  <si>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</si>
  <si>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</si>
  <si>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</si>
  <si>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</si>
  <si>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</si>
  <si>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</si>
  <si>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</si>
  <si>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</si>
  <si>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</si>
  <si>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</si>
  <si>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</si>
  <si>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</si>
  <si>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</si>
  <si>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</si>
  <si>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</si>
  <si>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</si>
  <si>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</si>
  <si>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</si>
  <si>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</si>
  <si>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</si>
  <si>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</si>
  <si>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</si>
  <si>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</si>
  <si>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</si>
  <si>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</si>
  <si>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</si>
  <si>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</si>
  <si>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</si>
  <si>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</si>
  <si>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</si>
  <si>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</si>
  <si>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</si>
  <si>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</si>
  <si>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</si>
  <si>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</si>
  <si>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</si>
  <si>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</si>
  <si>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</si>
  <si>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</si>
  <si>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</si>
  <si>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</si>
  <si>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</si>
  <si>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</si>
  <si>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</si>
  <si>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</si>
  <si>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</si>
  <si>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</si>
  <si>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</si>
  <si>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</si>
  <si>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</si>
  <si>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</si>
  <si>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</si>
  <si>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</si>
  <si>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</si>
  <si>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</si>
  <si>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</si>
  <si>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</si>
  <si>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</si>
  <si>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</si>
  <si>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</si>
  <si>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</si>
  <si>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</si>
  <si>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</si>
  <si>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</si>
  <si>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</si>
  <si>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</si>
  <si>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</si>
  <si>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</si>
  <si>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</si>
  <si>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</si>
  <si>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</si>
  <si>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</si>
  <si>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</si>
  <si>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</si>
  <si>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</si>
  <si>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</si>
  <si>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</si>
  <si>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</si>
  <si>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</si>
  <si>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</si>
  <si>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</si>
  <si>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</si>
  <si>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</si>
  <si>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</si>
  <si>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</si>
  <si>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</si>
  <si>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</si>
  <si>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</si>
  <si>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</si>
  <si>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</si>
  <si>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</si>
  <si>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</si>
  <si>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</si>
  <si>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</si>
  <si>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</si>
  <si>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</si>
  <si>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</si>
  <si>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</si>
  <si>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</si>
  <si>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</si>
  <si>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</si>
  <si>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</si>
  <si>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</si>
  <si>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</si>
  <si>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</si>
  <si>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</si>
  <si>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</si>
  <si>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</si>
  <si>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</si>
  <si>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</si>
  <si>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</si>
  <si>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</si>
  <si>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</si>
  <si>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</si>
  <si>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</si>
  <si>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</si>
  <si>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</si>
  <si>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</si>
  <si>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</si>
  <si>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</si>
  <si>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</si>
  <si>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</si>
  <si>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</si>
  <si>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</si>
  <si>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</si>
  <si>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</si>
  <si>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</si>
  <si>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</si>
  <si>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</si>
  <si>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</si>
  <si>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</si>
  <si>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</si>
  <si>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</si>
  <si>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</si>
  <si>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</si>
  <si>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</si>
  <si>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</si>
  <si>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</si>
  <si>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</si>
  <si>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</si>
  <si>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</si>
  <si>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</si>
  <si>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</si>
  <si>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</si>
  <si>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</si>
  <si>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</si>
  <si>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</si>
  <si>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</si>
  <si>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</si>
  <si>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</si>
  <si>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</si>
  <si>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</si>
  <si>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</si>
  <si>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</si>
  <si>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</si>
  <si>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</si>
  <si>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</si>
  <si>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</si>
  <si>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</si>
  <si>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</si>
  <si>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</si>
  <si>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</si>
  <si>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</si>
  <si>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</si>
  <si>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</si>
  <si>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</si>
  <si>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</si>
  <si>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</si>
  <si>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</si>
  <si>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</si>
  <si>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</si>
  <si>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</si>
  <si>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</si>
  <si>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</si>
  <si>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</si>
  <si>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</si>
  <si>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</si>
  <si>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</si>
  <si>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</si>
  <si>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</si>
  <si>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</si>
  <si>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</si>
  <si>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</si>
  <si>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</si>
  <si>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</si>
  <si>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</si>
  <si>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</si>
  <si>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</si>
  <si>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</si>
  <si>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</si>
  <si>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</si>
  <si>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</si>
  <si>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</si>
  <si>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</si>
  <si>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</si>
  <si>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</si>
  <si>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</si>
  <si>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</si>
  <si>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</si>
  <si>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</si>
  <si>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</si>
  <si>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</si>
  <si>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</si>
  <si>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</si>
  <si>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</si>
  <si>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</si>
  <si>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</si>
  <si>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</si>
  <si>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</si>
  <si>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</si>
  <si>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</si>
  <si>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</si>
  <si>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</si>
  <si>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</si>
  <si>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</si>
  <si>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</si>
  <si>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</si>
  <si>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</si>
  <si>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</si>
  <si>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</si>
  <si>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</si>
  <si>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</si>
  <si>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</si>
  <si>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</si>
  <si>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</si>
  <si>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</si>
  <si>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</si>
  <si>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</si>
  <si>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</si>
  <si>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</si>
  <si>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</si>
  <si>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</si>
  <si>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</si>
  <si>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</si>
  <si>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</si>
  <si>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</si>
  <si>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</si>
  <si>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</si>
  <si>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</si>
  <si>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</si>
  <si>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</si>
  <si>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</si>
  <si>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</si>
  <si>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</si>
  <si>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</si>
  <si>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</si>
  <si>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</si>
  <si>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</si>
  <si>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</si>
  <si>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</si>
  <si>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</si>
  <si>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</si>
  <si>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</si>
  <si>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</si>
  <si>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</si>
  <si>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</si>
  <si>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</si>
  <si>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</si>
  <si>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</si>
  <si>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</si>
  <si>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</si>
  <si>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</si>
  <si>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</si>
  <si>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</si>
  <si>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</si>
  <si>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</si>
  <si>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</si>
  <si>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</si>
  <si>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</si>
  <si>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</si>
  <si>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</si>
  <si>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</si>
  <si>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</si>
  <si>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</si>
  <si>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</si>
  <si>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</si>
  <si>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</si>
  <si>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</si>
  <si>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</si>
  <si>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</si>
  <si>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</si>
  <si>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</si>
  <si>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</si>
  <si>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</si>
  <si>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</si>
  <si>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</si>
  <si>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</si>
  <si>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</si>
  <si>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</si>
  <si>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</si>
  <si>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</si>
  <si>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</si>
  <si>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</si>
  <si>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</si>
  <si>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</si>
  <si>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</si>
  <si>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</si>
  <si>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</si>
  <si>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</si>
  <si>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</si>
  <si>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</si>
  <si>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</si>
  <si>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</si>
  <si>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</si>
  <si>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</si>
  <si>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</si>
  <si>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</si>
  <si>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</si>
  <si>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</si>
  <si>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</si>
  <si>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</si>
  <si>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</si>
  <si>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</si>
  <si>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</si>
  <si>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</si>
  <si>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</si>
  <si>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</si>
  <si>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</si>
  <si>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</si>
  <si>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</si>
  <si>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</si>
  <si>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</si>
  <si>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</si>
  <si>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</si>
  <si>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</si>
  <si>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</si>
  <si>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</si>
  <si>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</si>
  <si>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</si>
  <si>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</si>
  <si>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</si>
  <si>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</si>
  <si>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</si>
  <si>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</si>
  <si>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</si>
  <si>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</si>
  <si>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</si>
  <si>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</si>
  <si>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</si>
  <si>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</si>
  <si>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</si>
  <si>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</si>
  <si>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</si>
  <si>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</si>
  <si>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</si>
  <si>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</si>
  <si>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</si>
  <si>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</si>
  <si>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</si>
  <si>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</si>
  <si>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</si>
  <si>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</si>
  <si>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</si>
  <si>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</si>
  <si>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</si>
  <si>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</si>
  <si>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</si>
  <si>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</si>
  <si>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</si>
  <si>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</si>
  <si>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</si>
  <si>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</si>
  <si>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</si>
  <si>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</si>
  <si>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</si>
  <si>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</si>
  <si>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</si>
  <si>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</si>
  <si>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</si>
  <si>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</si>
  <si>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</si>
  <si>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</si>
  <si>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</si>
  <si>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</si>
  <si>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</si>
  <si>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</si>
  <si>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</si>
  <si>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</si>
  <si>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</si>
  <si>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</si>
  <si>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</si>
  <si>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</si>
  <si>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</si>
  <si>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</si>
  <si>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</si>
  <si>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</si>
  <si>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</si>
  <si>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</si>
  <si>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</si>
  <si>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</si>
  <si>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</si>
  <si>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</si>
  <si>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</si>
  <si>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</si>
  <si>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</si>
  <si>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</si>
  <si>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</si>
  <si>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</si>
  <si>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</si>
  <si>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</si>
  <si>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</si>
  <si>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</si>
  <si>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</si>
  <si>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</si>
  <si>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</si>
  <si>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</si>
  <si>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</si>
  <si>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</si>
  <si>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</si>
  <si>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</si>
  <si>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</si>
  <si>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</si>
  <si>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</si>
  <si>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</si>
  <si>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</si>
  <si>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</si>
  <si>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</si>
  <si>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</si>
  <si>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</si>
  <si>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</si>
  <si>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</si>
  <si>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</si>
  <si>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</si>
  <si>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</si>
  <si>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</si>
  <si>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</si>
  <si>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</si>
  <si>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</si>
  <si>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</si>
  <si>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</si>
  <si>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</si>
  <si>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</si>
  <si>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</si>
  <si>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</si>
  <si>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</si>
  <si>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</si>
  <si>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</si>
  <si>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</si>
  <si>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</si>
  <si>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</si>
  <si>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</si>
  <si>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</si>
  <si>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</si>
  <si>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</si>
  <si>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</si>
  <si>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</si>
  <si>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</si>
  <si>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</si>
  <si>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</si>
  <si>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</si>
  <si>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</si>
  <si>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</si>
  <si>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</si>
  <si>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</si>
  <si>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</si>
  <si>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</si>
  <si>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</si>
  <si>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</si>
  <si>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</si>
  <si>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</si>
  <si>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</si>
  <si>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</si>
  <si>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</si>
  <si>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</si>
  <si>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</si>
  <si>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</si>
  <si>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</si>
  <si>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</si>
  <si>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</si>
  <si>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</si>
  <si>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</si>
  <si>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</si>
  <si>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</si>
  <si>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</si>
  <si>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</si>
  <si>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</si>
  <si>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</si>
  <si>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</si>
  <si>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</si>
  <si>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</si>
  <si>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</si>
  <si>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</si>
  <si>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</si>
  <si>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</si>
  <si>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</si>
  <si>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</si>
  <si>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</si>
  <si>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</si>
  <si>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</si>
  <si>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</si>
  <si>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</si>
  <si>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</si>
  <si>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</si>
  <si>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</si>
  <si>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</si>
  <si>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</si>
  <si>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</si>
  <si>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</si>
  <si>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</si>
  <si>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</si>
  <si>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</si>
  <si>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</si>
  <si>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</si>
  <si>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</si>
  <si>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</si>
  <si>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</si>
  <si>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</si>
  <si>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</si>
  <si>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</si>
  <si>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</si>
  <si>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</si>
  <si>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</si>
  <si>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</si>
  <si>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</si>
  <si>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</si>
  <si>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</si>
  <si>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</si>
  <si>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</si>
  <si>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</si>
  <si>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</si>
  <si>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</si>
  <si>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</si>
  <si>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</si>
  <si>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</si>
  <si>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</si>
  <si>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</si>
  <si>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</si>
  <si>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</si>
  <si>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</si>
  <si>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</si>
  <si>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</si>
  <si>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</si>
  <si>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</si>
  <si>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</si>
  <si>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</si>
  <si>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</si>
  <si>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</si>
  <si>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</si>
  <si>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</si>
  <si>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</si>
  <si>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</si>
  <si>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</si>
  <si>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</si>
  <si>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</si>
  <si>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</si>
  <si>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</si>
  <si>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</si>
  <si>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</si>
  <si>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</si>
  <si>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</si>
  <si>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</si>
  <si>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</si>
  <si>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</si>
  <si>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</si>
  <si>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</si>
  <si>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</si>
  <si>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</si>
  <si>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</si>
  <si>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</si>
  <si>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</si>
  <si>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</si>
  <si>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</si>
  <si>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</si>
  <si>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</si>
  <si>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</si>
  <si>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</si>
  <si>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</si>
  <si>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</si>
  <si>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</si>
  <si>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</si>
  <si>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</si>
  <si>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</si>
  <si>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</si>
  <si>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</si>
  <si>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</si>
  <si>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</si>
  <si>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</si>
  <si>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</si>
  <si>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</si>
  <si>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</si>
  <si>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</si>
  <si>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</si>
  <si>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</si>
  <si>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</si>
  <si>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</si>
  <si>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</si>
  <si>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</si>
  <si>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</si>
  <si>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</si>
  <si>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</si>
  <si>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</si>
  <si>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</si>
  <si>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</si>
  <si>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</si>
  <si>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</si>
  <si>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</si>
  <si>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</si>
  <si>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</si>
  <si>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</si>
  <si>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</si>
  <si>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</si>
  <si>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</si>
  <si>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</si>
  <si>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</si>
  <si>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</si>
  <si>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</si>
  <si>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</si>
  <si>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</si>
  <si>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</si>
  <si>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</si>
  <si>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</si>
  <si>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</si>
  <si>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</si>
  <si>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</si>
  <si>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</si>
  <si>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</si>
  <si>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</si>
  <si>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</si>
  <si>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</si>
  <si>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</si>
  <si>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</si>
  <si>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</si>
  <si>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</si>
  <si>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</si>
  <si>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</si>
  <si>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</si>
  <si>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</si>
  <si>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</si>
  <si>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</si>
  <si>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</si>
  <si>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</si>
  <si>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</si>
  <si>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</si>
  <si>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</si>
  <si>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</si>
  <si>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</si>
  <si>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</si>
  <si>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</si>
  <si>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</si>
  <si>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</si>
  <si>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</si>
  <si>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</si>
  <si>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</si>
  <si>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</si>
  <si>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</si>
  <si>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</si>
  <si>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</si>
  <si>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</si>
  <si>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</si>
  <si>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</si>
  <si>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</si>
  <si>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</si>
  <si>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</si>
  <si>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</si>
  <si>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</si>
  <si>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</si>
  <si>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</si>
  <si>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</si>
  <si>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</si>
  <si>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</si>
  <si>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</si>
  <si>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</si>
  <si>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</si>
  <si>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</si>
  <si>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</si>
  <si>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</si>
  <si>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</si>
  <si>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</si>
  <si>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</si>
  <si>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</si>
  <si>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</si>
  <si>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</si>
  <si>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</si>
  <si>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</si>
  <si>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</si>
  <si>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</si>
  <si>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</si>
  <si>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</si>
  <si>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</si>
  <si>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</si>
  <si>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</si>
  <si>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</si>
  <si>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</si>
  <si>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</si>
  <si>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</si>
  <si>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</si>
  <si>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</si>
  <si>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</si>
  <si>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</si>
  <si>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</si>
  <si>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</si>
  <si>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</si>
  <si>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</si>
  <si>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</si>
  <si>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</si>
  <si>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</si>
  <si>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</si>
  <si>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</si>
  <si>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</si>
  <si>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</si>
  <si>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</si>
  <si>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</si>
  <si>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</si>
  <si>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</si>
  <si>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</si>
  <si>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</si>
  <si>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</si>
  <si>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</si>
  <si>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</si>
  <si>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</si>
  <si>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</si>
  <si>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</si>
  <si>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</si>
  <si>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</si>
  <si>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</si>
  <si>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</si>
  <si>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</si>
  <si>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</si>
  <si>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</si>
  <si>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</si>
  <si>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</si>
  <si>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</si>
  <si>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</si>
  <si>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</si>
  <si>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</si>
  <si>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</si>
  <si>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</si>
  <si>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</si>
  <si>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</si>
  <si>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</si>
  <si>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</si>
  <si>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</si>
  <si>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</si>
  <si>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</si>
  <si>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</si>
  <si>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</si>
  <si>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</si>
  <si>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</si>
  <si>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</si>
  <si>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</si>
  <si>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</si>
  <si>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</si>
  <si>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</si>
  <si>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</si>
  <si>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</si>
  <si>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</si>
  <si>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</si>
  <si>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</si>
  <si>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</si>
  <si>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</si>
  <si>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</si>
  <si>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</si>
  <si>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</si>
  <si>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</si>
  <si>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</si>
  <si>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</si>
  <si>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</si>
  <si>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</si>
  <si>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</si>
  <si>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</si>
  <si>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</si>
  <si>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</si>
  <si>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</si>
  <si>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</si>
  <si>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</si>
  <si>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</si>
  <si>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</si>
  <si>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</si>
  <si>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</si>
  <si>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</si>
  <si>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</si>
  <si>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</si>
  <si>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</si>
  <si>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</si>
  <si>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</si>
  <si>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</si>
  <si>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</si>
  <si>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</si>
  <si>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</si>
  <si>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</si>
  <si>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</si>
  <si>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</si>
  <si>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</si>
  <si>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</si>
  <si>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</si>
  <si>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</si>
  <si>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</si>
  <si>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</si>
  <si>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</si>
  <si>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</si>
  <si>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</si>
  <si>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</si>
  <si>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</si>
  <si>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</si>
  <si>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</si>
  <si>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</si>
  <si>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</si>
  <si>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</si>
  <si>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</si>
  <si>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</si>
  <si>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</si>
  <si>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</si>
  <si>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</si>
  <si>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</si>
  <si>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</si>
  <si>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</si>
  <si>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</si>
  <si>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</si>
  <si>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</si>
  <si>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</si>
  <si>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</si>
  <si>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</si>
  <si>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</si>
  <si>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</si>
  <si>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</si>
  <si>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</si>
  <si>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</si>
  <si>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</si>
  <si>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</si>
  <si>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</si>
  <si>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</si>
  <si>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</si>
  <si>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</si>
  <si>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</si>
  <si>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</si>
  <si>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</si>
  <si>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</si>
  <si>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</si>
  <si>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</si>
  <si>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</si>
  <si>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</si>
  <si>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</si>
  <si>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</si>
  <si>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</si>
  <si>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</si>
  <si>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</si>
  <si>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</si>
  <si>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</si>
  <si>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</si>
  <si>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</si>
  <si>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</si>
  <si>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</si>
  <si>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</si>
  <si>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</si>
  <si>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</si>
  <si>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</si>
  <si>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</si>
  <si>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</si>
  <si>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</si>
  <si>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</si>
  <si>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</si>
  <si>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</si>
  <si>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</si>
  <si>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</si>
  <si>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</si>
  <si>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</si>
  <si>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</si>
  <si>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</si>
  <si>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</si>
  <si>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</si>
  <si>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</si>
  <si>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</si>
  <si>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</si>
  <si>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</si>
  <si>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</si>
  <si>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</si>
  <si>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</si>
  <si>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</si>
  <si>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</si>
  <si>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</si>
  <si>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</si>
  <si>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</si>
  <si>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</si>
  <si>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</si>
  <si>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</si>
  <si>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</si>
  <si>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</si>
  <si>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</si>
  <si>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</si>
  <si>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</si>
  <si>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</si>
  <si>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</si>
  <si>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</si>
  <si>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</si>
  <si>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</si>
  <si>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</si>
  <si>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</si>
  <si>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</si>
  <si>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</si>
  <si>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</si>
  <si>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</si>
  <si>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</si>
  <si>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</si>
  <si>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</si>
  <si>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</si>
  <si>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</si>
  <si>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</si>
  <si>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</si>
  <si>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</si>
  <si>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</si>
  <si>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</si>
  <si>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</si>
  <si>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</si>
  <si>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</si>
  <si>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</si>
  <si>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</si>
  <si>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</si>
  <si>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</si>
  <si>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</si>
  <si>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</si>
  <si>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</si>
  <si>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</si>
  <si>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</si>
  <si>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</si>
  <si>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</si>
  <si>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</si>
  <si>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</si>
  <si>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</si>
  <si>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</si>
  <si>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</si>
  <si>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</si>
  <si>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</si>
  <si>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</si>
  <si>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</si>
  <si>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</si>
  <si>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</si>
  <si>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</si>
  <si>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</si>
  <si>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</si>
  <si>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</si>
  <si>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</si>
  <si>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</si>
  <si>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</si>
  <si>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</si>
  <si>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</si>
  <si>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</si>
  <si>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</si>
  <si>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</si>
  <si>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</si>
  <si>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</si>
  <si>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</si>
  <si>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</si>
  <si>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</si>
  <si>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</si>
  <si>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</si>
  <si>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</si>
  <si>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</si>
  <si>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</si>
  <si>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</si>
  <si>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</si>
  <si>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</si>
  <si>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</si>
  <si>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</si>
  <si>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</si>
  <si>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</si>
  <si>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</si>
  <si>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</si>
  <si>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</si>
  <si>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</si>
  <si>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</si>
  <si>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</si>
  <si>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</si>
  <si>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</si>
  <si>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</si>
  <si>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</si>
  <si>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</si>
  <si>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</si>
  <si>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</si>
  <si>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</si>
  <si>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</si>
  <si>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</si>
  <si>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</si>
  <si>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</si>
  <si>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</si>
  <si>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</si>
  <si>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</si>
  <si>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</si>
  <si>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</si>
  <si>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</si>
  <si>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</si>
  <si>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</si>
  <si>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</si>
  <si>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</si>
  <si>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</si>
  <si>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</si>
  <si>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</si>
  <si>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</si>
  <si>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</si>
  <si>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</si>
  <si>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</si>
  <si>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</si>
  <si>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</si>
  <si>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</si>
  <si>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</si>
  <si>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</si>
  <si>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</si>
  <si>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</si>
  <si>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</si>
  <si>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</si>
  <si>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</si>
  <si>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</si>
  <si>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</si>
  <si>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</si>
  <si>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</si>
  <si>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</si>
  <si>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</si>
  <si>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</si>
  <si>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</si>
  <si>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</si>
  <si>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</si>
  <si>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</si>
  <si>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</si>
  <si>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</si>
  <si>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</si>
  <si>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</si>
  <si>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</si>
  <si>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</si>
  <si>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</si>
  <si>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</si>
  <si>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</si>
  <si>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</si>
  <si>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</si>
  <si>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</si>
  <si>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</si>
  <si>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</si>
  <si>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</si>
  <si>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</si>
  <si>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</si>
  <si>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</si>
  <si>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</si>
  <si>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</si>
  <si>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</si>
  <si>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</si>
  <si>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</si>
  <si>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</si>
  <si>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</si>
  <si>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</si>
  <si>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</si>
  <si>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</si>
  <si>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</si>
  <si>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</si>
  <si>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</si>
  <si>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</si>
  <si>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</si>
  <si>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</si>
  <si>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</si>
  <si>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</si>
  <si>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</si>
  <si>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</si>
  <si>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</si>
  <si>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</si>
  <si>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</si>
  <si>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</si>
  <si>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</si>
  <si>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</si>
  <si>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</si>
  <si>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</si>
  <si>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</si>
  <si>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</si>
  <si>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</si>
  <si>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</si>
  <si>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</si>
  <si>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</si>
  <si>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</si>
  <si>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</si>
  <si>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</si>
  <si>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</si>
  <si>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</si>
  <si>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</si>
  <si>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</si>
  <si>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</si>
  <si>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</si>
  <si>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</si>
  <si>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</si>
  <si>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</si>
  <si>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</si>
  <si>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</si>
  <si>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</si>
  <si>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</si>
  <si>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</si>
  <si>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</si>
  <si>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</si>
  <si>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</si>
  <si>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</si>
  <si>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</si>
  <si>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</si>
  <si>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</si>
  <si>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</si>
  <si>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</si>
  <si>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</si>
  <si>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</si>
  <si>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</si>
  <si>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</si>
  <si>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</si>
  <si>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</si>
  <si>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</si>
  <si>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</si>
  <si>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</si>
  <si>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</si>
  <si>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</si>
  <si>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</si>
  <si>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</si>
  <si>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</si>
  <si>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</si>
  <si>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</si>
  <si>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</si>
  <si>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</si>
  <si>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</si>
  <si>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</si>
  <si>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</si>
  <si>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</si>
  <si>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</si>
  <si>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</si>
  <si>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</si>
  <si>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</si>
  <si>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</si>
  <si>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</si>
  <si>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</si>
  <si>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</si>
  <si>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</si>
  <si>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</si>
  <si>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</si>
  <si>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</si>
  <si>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</si>
  <si>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</si>
  <si>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</si>
  <si>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</si>
  <si>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</si>
  <si>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</si>
  <si>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</si>
  <si>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</si>
  <si>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</si>
  <si>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</si>
  <si>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</si>
  <si>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</si>
  <si>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</si>
  <si>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</si>
  <si>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</si>
  <si>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</si>
  <si>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</si>
  <si>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</si>
  <si>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</si>
  <si>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</si>
  <si>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</si>
  <si>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</si>
  <si>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</si>
  <si>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</si>
  <si>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</si>
  <si>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</si>
  <si>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</si>
  <si>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</si>
  <si>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</si>
  <si>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</si>
  <si>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</si>
  <si>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</si>
  <si>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</si>
  <si>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</si>
  <si>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</si>
  <si>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</si>
  <si>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</si>
  <si>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</si>
  <si>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</si>
  <si>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</si>
  <si>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</si>
  <si>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</si>
  <si>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</si>
  <si>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</si>
  <si>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</si>
  <si>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</si>
  <si>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</si>
  <si>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</si>
  <si>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</si>
  <si>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</si>
  <si>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</si>
  <si>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</si>
  <si>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</si>
  <si>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</si>
  <si>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</si>
  <si>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</si>
  <si>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</si>
  <si>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</si>
  <si>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</si>
  <si>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</si>
  <si>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</si>
  <si>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</si>
  <si>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</si>
  <si>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</si>
  <si>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</si>
  <si>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</si>
  <si>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</si>
  <si>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</si>
  <si>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</si>
  <si>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</si>
  <si>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</si>
  <si>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</si>
  <si>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</si>
  <si>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</si>
  <si>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</si>
  <si>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</si>
  <si>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</si>
  <si>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</si>
  <si>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</si>
  <si>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</si>
  <si>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</si>
  <si>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</si>
  <si>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</si>
  <si>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</si>
  <si>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</si>
  <si>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</si>
  <si>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</si>
  <si>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</si>
  <si>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</si>
  <si>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</si>
  <si>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</si>
  <si>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</si>
  <si>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</si>
  <si>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</si>
  <si>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</si>
  <si>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</si>
  <si>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</si>
  <si>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</si>
  <si>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</si>
  <si>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</si>
  <si>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</si>
  <si>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</si>
  <si>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</si>
  <si>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</si>
  <si>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</si>
  <si>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</si>
  <si>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</si>
  <si>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</si>
  <si>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</si>
  <si>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</si>
  <si>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</si>
  <si>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</si>
  <si>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</si>
  <si>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</si>
  <si>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</si>
  <si>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</si>
  <si>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</si>
  <si>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</si>
  <si>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</si>
  <si>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</si>
  <si>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</si>
  <si>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</si>
  <si>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</si>
  <si>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</si>
  <si>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</si>
  <si>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</si>
  <si>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</si>
  <si>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</si>
  <si>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</si>
  <si>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</si>
  <si>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</si>
  <si>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</si>
  <si>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</si>
  <si>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</si>
  <si>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</si>
  <si>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</si>
  <si>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</si>
  <si>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</si>
  <si>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</si>
  <si>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</si>
  <si>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</si>
  <si>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</si>
  <si>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</si>
  <si>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</si>
  <si>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</si>
  <si>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</si>
  <si>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</si>
  <si>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</si>
  <si>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</si>
  <si>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</si>
  <si>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</si>
  <si>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</si>
  <si>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</si>
  <si>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</si>
  <si>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</si>
  <si>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</si>
  <si>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</si>
  <si>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</si>
  <si>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</si>
  <si>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</si>
  <si>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</si>
  <si>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</si>
  <si>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</si>
  <si>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</si>
  <si>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</si>
  <si>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</si>
  <si>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</si>
  <si>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</si>
  <si>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</si>
  <si>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</si>
  <si>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</si>
  <si>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</si>
  <si>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</si>
  <si>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</si>
  <si>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</si>
  <si>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</si>
  <si>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</si>
  <si>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</si>
  <si>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</si>
  <si>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</si>
  <si>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</si>
  <si>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</si>
  <si>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</si>
  <si>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</si>
  <si>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</si>
  <si>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</si>
  <si>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</si>
  <si>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</si>
  <si>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</si>
  <si>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</si>
  <si>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</si>
  <si>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</si>
  <si>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</si>
  <si>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</si>
  <si>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</si>
  <si>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</si>
  <si>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</si>
  <si>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</si>
  <si>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</si>
  <si>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</si>
  <si>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</si>
  <si>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</si>
  <si>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</si>
  <si>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</si>
  <si>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</si>
  <si>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</si>
  <si>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</si>
  <si>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</si>
  <si>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</si>
  <si>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</si>
  <si>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</si>
  <si>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</si>
  <si>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</si>
  <si>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</si>
  <si>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</si>
  <si>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</si>
  <si>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</si>
  <si>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</si>
  <si>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</si>
  <si>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</si>
  <si>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</si>
  <si>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</si>
  <si>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</si>
  <si>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</si>
  <si>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</si>
  <si>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</si>
  <si>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</si>
  <si>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</si>
  <si>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</si>
  <si>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</si>
  <si>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</si>
  <si>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</si>
  <si>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</si>
  <si>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</si>
  <si>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</si>
  <si>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</si>
  <si>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</si>
  <si>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</si>
  <si>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</si>
  <si>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</si>
  <si>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</si>
  <si>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</si>
  <si>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</si>
  <si>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</si>
  <si>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</si>
  <si>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</si>
  <si>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</si>
  <si>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</si>
  <si>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</si>
  <si>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</si>
  <si>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</si>
  <si>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</si>
  <si>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</si>
  <si>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</si>
  <si>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</si>
  <si>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</si>
  <si>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</si>
  <si>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</si>
  <si>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</si>
  <si>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</si>
  <si>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</si>
  <si>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</si>
  <si>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</si>
  <si>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</si>
  <si>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</si>
  <si>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</si>
  <si>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</si>
  <si>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</si>
  <si>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</si>
  <si>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</si>
  <si>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</si>
  <si>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</si>
  <si>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</si>
  <si>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</si>
  <si>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</si>
  <si>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</si>
  <si>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</si>
  <si>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</si>
  <si>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</si>
  <si>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</si>
  <si>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</si>
  <si>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</si>
  <si>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</si>
  <si>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</si>
  <si>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</si>
  <si>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</si>
  <si>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</si>
  <si>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</si>
  <si>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</si>
  <si>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</si>
  <si>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</si>
  <si>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</si>
  <si>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</si>
  <si>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</si>
  <si>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</si>
  <si>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</si>
  <si>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</si>
  <si>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</si>
  <si>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</si>
  <si>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</si>
  <si>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</si>
  <si>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</si>
  <si>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</si>
  <si>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</si>
  <si>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</si>
  <si>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</si>
  <si>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</si>
  <si>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</si>
  <si>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</si>
  <si>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</si>
  <si>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</si>
  <si>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</si>
  <si>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</si>
  <si>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</si>
  <si>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</si>
  <si>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</si>
  <si>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</si>
  <si>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</si>
  <si>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</si>
  <si>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</si>
  <si>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</si>
  <si>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</si>
  <si>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</si>
  <si>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</si>
  <si>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</si>
  <si>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</si>
  <si>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</si>
  <si>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</si>
  <si>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</si>
  <si>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</si>
  <si>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</si>
  <si>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</si>
  <si>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</si>
  <si>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</si>
  <si>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</si>
  <si>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</si>
  <si>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</si>
  <si>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</si>
  <si>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</si>
  <si>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</si>
  <si>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</si>
  <si>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</si>
  <si>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</si>
  <si>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</si>
  <si>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</si>
  <si>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</si>
  <si>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</si>
  <si>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</si>
  <si>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</si>
  <si>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</si>
  <si>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</si>
  <si>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</si>
  <si>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</si>
  <si>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</si>
  <si>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</si>
  <si>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</si>
  <si>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</si>
  <si>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</si>
  <si>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</si>
  <si>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</si>
  <si>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</si>
  <si>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</si>
  <si>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</si>
  <si>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</si>
  <si>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</si>
  <si>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</si>
  <si>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</si>
  <si>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</si>
  <si>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</si>
  <si>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</si>
  <si>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</si>
  <si>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</si>
  <si>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</si>
  <si>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</si>
  <si>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</si>
  <si>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</si>
  <si>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</si>
  <si>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</si>
  <si>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</si>
  <si>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</si>
  <si>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</si>
  <si>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</si>
  <si>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</si>
  <si>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</si>
  <si>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</si>
  <si>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</si>
  <si>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</si>
  <si>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</si>
  <si>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</si>
  <si>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</si>
  <si>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</si>
  <si>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</si>
  <si>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</si>
  <si>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</si>
  <si>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</si>
  <si>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</si>
  <si>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</si>
  <si>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</si>
  <si>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</si>
  <si>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</si>
  <si>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</si>
  <si>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</si>
  <si>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</si>
  <si>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</si>
  <si>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</si>
  <si>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</si>
  <si>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</si>
  <si>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</si>
  <si>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</si>
  <si>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</si>
  <si>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</si>
  <si>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</si>
  <si>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</si>
  <si>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</si>
  <si>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</si>
  <si>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</si>
  <si>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</si>
  <si>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</si>
  <si>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</si>
  <si>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</si>
  <si>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</si>
  <si>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</si>
  <si>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</si>
  <si>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</si>
  <si>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</si>
  <si>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</si>
  <si>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</si>
  <si>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</si>
  <si>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</si>
  <si>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</si>
  <si>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</si>
  <si>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</si>
  <si>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</si>
  <si>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</si>
  <si>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</si>
  <si>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</si>
  <si>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</si>
  <si>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</si>
  <si>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</si>
  <si>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</si>
  <si>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</si>
  <si>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</si>
  <si>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</si>
  <si>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</si>
  <si>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</si>
  <si>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</si>
  <si>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</si>
  <si>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</si>
  <si>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</si>
  <si>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</si>
  <si>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</si>
  <si>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</si>
  <si>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</si>
  <si>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</si>
  <si>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</si>
  <si>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</si>
  <si>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</si>
  <si>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</si>
  <si>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</si>
  <si>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</si>
  <si>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</si>
  <si>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</si>
  <si>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</si>
  <si>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</si>
  <si>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</si>
  <si>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</si>
  <si>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</si>
  <si>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</si>
  <si>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</si>
  <si>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</si>
  <si>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</si>
  <si>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</si>
  <si>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</si>
  <si>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</si>
  <si>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</si>
  <si>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</si>
  <si>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</si>
  <si>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</si>
  <si>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</si>
  <si>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</si>
  <si>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</si>
  <si>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</si>
  <si>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</si>
  <si>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</si>
  <si>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</si>
  <si>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</si>
  <si>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</si>
  <si>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</si>
  <si>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</si>
  <si>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</si>
  <si>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</si>
  <si>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</si>
  <si>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</si>
  <si>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</si>
  <si>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</si>
  <si>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</si>
  <si>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</si>
  <si>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</si>
  <si>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</si>
  <si>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</si>
  <si>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</si>
  <si>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</si>
  <si>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</si>
  <si>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</si>
  <si>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</si>
  <si>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</si>
  <si>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</si>
  <si>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</si>
  <si>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</si>
  <si>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</si>
  <si>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</si>
  <si>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</si>
  <si>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</si>
  <si>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</si>
  <si>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</si>
  <si>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</si>
  <si>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</si>
  <si>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</si>
  <si>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</si>
  <si>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</si>
  <si>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</si>
  <si>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</si>
  <si>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</si>
  <si>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</si>
  <si>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</si>
  <si>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</si>
  <si>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</si>
  <si>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</si>
  <si>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</si>
  <si>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</si>
  <si>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</si>
  <si>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</si>
  <si>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</si>
  <si>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</si>
  <si>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</si>
  <si>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</si>
  <si>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</si>
  <si>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</si>
  <si>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</si>
  <si>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</si>
  <si>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</si>
  <si>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</si>
  <si>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</si>
  <si>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</si>
  <si>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</si>
  <si>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</si>
  <si>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</si>
  <si>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</si>
  <si>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</si>
  <si>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</si>
  <si>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</si>
  <si>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</si>
  <si>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</si>
  <si>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</si>
  <si>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</si>
  <si>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</si>
  <si>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</si>
  <si>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</si>
  <si>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</si>
  <si>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</si>
  <si>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</si>
  <si>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</si>
  <si>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</si>
  <si>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</si>
  <si>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</si>
  <si>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</si>
  <si>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</si>
  <si>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</si>
  <si>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</si>
  <si>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</si>
  <si>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</si>
  <si>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</si>
  <si>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</si>
  <si>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</si>
  <si>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</si>
  <si>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</si>
  <si>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</si>
  <si>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</si>
  <si>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</si>
  <si>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</si>
  <si>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</si>
  <si>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</si>
  <si>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</si>
  <si>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</si>
  <si>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</si>
  <si>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</si>
  <si>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</si>
  <si>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</si>
  <si>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</si>
  <si>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</si>
  <si>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</si>
  <si>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</si>
  <si>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</si>
  <si>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</si>
  <si>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</si>
  <si>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</si>
  <si>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</si>
  <si>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</si>
  <si>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</si>
  <si>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</si>
  <si>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</si>
  <si>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</si>
  <si>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</si>
  <si>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</si>
  <si>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</si>
  <si>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</si>
  <si>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</si>
  <si>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</si>
  <si>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</si>
  <si>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</si>
  <si>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</si>
  <si>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</si>
  <si>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</si>
  <si>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</si>
  <si>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</si>
  <si>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</si>
  <si>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</si>
  <si>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</si>
  <si>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</si>
  <si>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</si>
  <si>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</si>
  <si>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</si>
  <si>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</si>
  <si>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</si>
  <si>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</si>
  <si>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</si>
  <si>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</si>
  <si>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</si>
  <si>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</si>
  <si>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</si>
  <si>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</si>
  <si>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</si>
  <si>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</si>
  <si>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</si>
  <si>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</si>
  <si>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</si>
  <si>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</si>
  <si>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</si>
  <si>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</si>
  <si>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</si>
  <si>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</si>
  <si>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</si>
  <si>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</si>
  <si>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</si>
  <si>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</si>
  <si>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</si>
  <si>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</si>
  <si>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</si>
  <si>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</si>
  <si>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</si>
  <si>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</si>
  <si>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</si>
  <si>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</si>
  <si>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</si>
  <si>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</si>
  <si>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</si>
  <si>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</si>
  <si>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</si>
  <si>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</si>
  <si>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</si>
  <si>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</si>
  <si>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</si>
  <si>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</si>
  <si>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</si>
  <si>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</si>
  <si>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</si>
  <si>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</si>
  <si>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</si>
  <si>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</si>
  <si>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</si>
  <si>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</si>
  <si>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</si>
  <si>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</si>
  <si>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</si>
  <si>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</si>
  <si>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</si>
  <si>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</si>
  <si>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</si>
  <si>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</si>
  <si>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</si>
  <si>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</si>
  <si>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</si>
  <si>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</si>
  <si>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</si>
  <si>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</si>
  <si>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</si>
  <si>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</si>
  <si>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</si>
  <si>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</si>
  <si>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</si>
  <si>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</si>
  <si>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</si>
  <si>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</si>
  <si>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</si>
  <si>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</si>
  <si>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</si>
  <si>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</si>
  <si>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</si>
  <si>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</si>
  <si>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</si>
  <si>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</si>
  <si>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</si>
  <si>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</si>
  <si>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</si>
  <si>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</si>
  <si>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</si>
  <si>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</si>
  <si>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</si>
  <si>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</si>
  <si>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</si>
  <si>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</si>
  <si>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</si>
  <si>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</si>
  <si>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</si>
  <si>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</si>
  <si>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</si>
  <si>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</si>
  <si>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</si>
  <si>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</si>
  <si>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</si>
  <si>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</si>
  <si>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</si>
  <si>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</si>
  <si>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</si>
  <si>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</si>
  <si>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</si>
  <si>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</si>
  <si>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</si>
  <si>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</si>
  <si>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</si>
  <si>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</si>
  <si>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</si>
  <si>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</si>
  <si>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</si>
  <si>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</si>
  <si>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</si>
  <si>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</si>
  <si>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</si>
  <si>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</si>
  <si>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</si>
  <si>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</si>
  <si>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</si>
  <si>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</si>
  <si>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</si>
  <si>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</si>
  <si>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</si>
  <si>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</si>
  <si>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</si>
  <si>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</si>
  <si>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</si>
  <si>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</si>
  <si>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</si>
  <si>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</si>
  <si>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</si>
  <si>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</si>
  <si>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</si>
  <si>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</si>
  <si>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</si>
  <si>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</si>
  <si>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</si>
  <si>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</si>
  <si>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</si>
  <si>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</si>
  <si>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</si>
  <si>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</si>
  <si>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</si>
  <si>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</si>
  <si>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</si>
  <si>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</si>
  <si>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</si>
  <si>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</si>
  <si>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</si>
  <si>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</si>
  <si>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</si>
  <si>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</si>
  <si>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</si>
  <si>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</si>
  <si>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</si>
  <si>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</si>
  <si>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</si>
  <si>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</si>
  <si>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</si>
  <si>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</si>
  <si>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</si>
  <si>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</si>
  <si>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</si>
  <si>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</si>
  <si>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</si>
  <si>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</si>
  <si>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</si>
  <si>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</si>
  <si>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</si>
  <si>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</si>
  <si>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</si>
  <si>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</si>
  <si>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</si>
  <si>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</si>
  <si>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</si>
  <si>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</si>
  <si>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</si>
  <si>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</si>
  <si>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</si>
  <si>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</si>
  <si>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</si>
  <si>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</si>
  <si>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</si>
  <si>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</si>
  <si>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</si>
  <si>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</si>
  <si>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</si>
  <si>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</si>
  <si>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</si>
  <si>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</si>
  <si>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</si>
  <si>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</si>
  <si>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</si>
  <si>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</si>
  <si>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</si>
  <si>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</si>
  <si>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</si>
  <si>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</si>
  <si>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</si>
  <si>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</si>
  <si>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</si>
  <si>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</si>
  <si>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</si>
  <si>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</si>
  <si>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</si>
  <si>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</si>
  <si>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</si>
  <si>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</si>
  <si>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</si>
  <si>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</si>
  <si>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</si>
  <si>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</si>
  <si>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</si>
  <si>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</si>
  <si>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</si>
  <si>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</si>
  <si>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</si>
  <si>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</si>
  <si>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</si>
  <si>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</si>
  <si>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</si>
  <si>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</si>
  <si>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</si>
  <si>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</si>
  <si>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</si>
  <si>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</si>
  <si>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</si>
  <si>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</si>
  <si>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</si>
  <si>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</si>
  <si>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</si>
  <si>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</si>
  <si>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</si>
  <si>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</si>
  <si>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</si>
  <si>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</si>
  <si>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</si>
  <si>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</si>
  <si>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</si>
  <si>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</si>
  <si>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</si>
  <si>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</si>
  <si>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</si>
  <si>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</si>
  <si>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</si>
  <si>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</si>
  <si>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</si>
  <si>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</si>
  <si>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</si>
  <si>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</si>
  <si>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</si>
  <si>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</si>
  <si>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</si>
  <si>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</si>
  <si>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</si>
  <si>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</si>
  <si>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</si>
  <si>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</si>
  <si>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</si>
  <si>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</si>
  <si>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</si>
  <si>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</si>
  <si>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</si>
  <si>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</si>
  <si>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</si>
  <si>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</si>
  <si>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</si>
  <si>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</si>
  <si>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</si>
  <si>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</si>
  <si>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</si>
  <si>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</si>
  <si>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</si>
  <si>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</si>
  <si>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</si>
  <si>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</si>
  <si>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</si>
  <si>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</si>
  <si>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</si>
  <si>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</si>
  <si>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</si>
  <si>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</si>
  <si>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</si>
  <si>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</si>
  <si>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</si>
  <si>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</si>
  <si>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</si>
  <si>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</si>
  <si>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</si>
  <si>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</si>
  <si>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</si>
  <si>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</si>
  <si>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</si>
  <si>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</si>
  <si>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</si>
  <si>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</si>
  <si>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</si>
  <si>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</si>
  <si>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</si>
  <si>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</si>
  <si>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</si>
  <si>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</si>
  <si>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</si>
  <si>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</si>
  <si>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</si>
  <si>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</si>
  <si>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</si>
  <si>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</si>
  <si>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</si>
  <si>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</si>
  <si>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</si>
  <si>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</si>
  <si>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</si>
  <si>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</si>
  <si>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</si>
  <si>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</si>
  <si>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</si>
  <si>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</si>
  <si>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</si>
  <si>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</si>
  <si>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</si>
  <si>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</si>
  <si>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</si>
  <si>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</si>
  <si>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</si>
  <si>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</si>
  <si>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</si>
  <si>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</si>
  <si>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</si>
  <si>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</si>
  <si>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</si>
  <si>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</si>
  <si>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</si>
  <si>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</si>
  <si>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</si>
  <si>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</si>
  <si>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</si>
  <si>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</si>
  <si>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</si>
  <si>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</si>
  <si>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</si>
  <si>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</si>
  <si>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</si>
  <si>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</si>
  <si>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</si>
  <si>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</si>
  <si>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</si>
  <si>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</si>
  <si>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</si>
  <si>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</si>
  <si>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</si>
  <si>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</si>
  <si>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</si>
  <si>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</si>
  <si>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</si>
  <si>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</si>
  <si>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</si>
  <si>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</si>
  <si>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</si>
  <si>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</si>
  <si>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</si>
  <si>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</si>
  <si>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</si>
  <si>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</si>
  <si>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</si>
  <si>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</si>
  <si>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</si>
  <si>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</si>
  <si>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</si>
  <si>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</si>
  <si>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</si>
  <si>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</si>
  <si>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</si>
  <si>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</si>
  <si>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</si>
  <si>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</si>
  <si>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</si>
  <si>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</si>
  <si>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</si>
  <si>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</si>
  <si>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</si>
  <si>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</si>
  <si>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</si>
  <si>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</si>
  <si>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</si>
  <si>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</si>
  <si>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</si>
  <si>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</si>
  <si>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</si>
  <si>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</si>
  <si>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</si>
  <si>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</si>
  <si>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</si>
  <si>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</si>
  <si>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</si>
  <si>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</si>
  <si>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</si>
  <si>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</si>
  <si>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</si>
  <si>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</si>
  <si>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</si>
  <si>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</si>
  <si>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</si>
  <si>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</si>
  <si>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</si>
  <si>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</si>
  <si>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</si>
  <si>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</si>
  <si>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</si>
  <si>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</si>
  <si>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</si>
  <si>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</si>
  <si>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</si>
  <si>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</si>
  <si>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</si>
  <si>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</si>
  <si>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</si>
  <si>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</si>
  <si>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</si>
  <si>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</si>
  <si>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</si>
  <si>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</si>
  <si>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</si>
  <si>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</si>
  <si>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</si>
  <si>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</si>
  <si>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</si>
  <si>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</si>
  <si>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</si>
  <si>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</si>
  <si>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</si>
  <si>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</si>
  <si>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</si>
  <si>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</si>
  <si>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</si>
  <si>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</si>
  <si>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</si>
  <si>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</si>
  <si>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</si>
  <si>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</si>
  <si>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</si>
  <si>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</si>
  <si>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</si>
  <si>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</si>
  <si>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</si>
  <si>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</si>
  <si>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</si>
  <si>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</si>
  <si>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</si>
  <si>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</si>
  <si>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</si>
  <si>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</si>
  <si>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</si>
  <si>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</si>
  <si>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</si>
  <si>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</si>
  <si>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</si>
  <si>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</si>
  <si>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</si>
  <si>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</si>
  <si>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</si>
  <si>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</si>
  <si>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</si>
  <si>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</si>
  <si>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</si>
  <si>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</si>
  <si>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</si>
  <si>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</si>
  <si>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</si>
  <si>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</si>
  <si>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</si>
  <si>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</si>
  <si>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</si>
  <si>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</si>
  <si>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</si>
  <si>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</si>
  <si>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</si>
  <si>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</si>
  <si>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</si>
  <si>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</si>
  <si>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</si>
  <si>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</si>
  <si>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</si>
  <si>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</si>
  <si>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</si>
  <si>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</si>
  <si>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</si>
  <si>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</si>
  <si>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</si>
  <si>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</si>
  <si>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</si>
  <si>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</si>
  <si>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</si>
  <si>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</si>
  <si>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</si>
  <si>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</si>
  <si>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</si>
  <si>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</si>
  <si>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</si>
  <si>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</si>
  <si>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</si>
  <si>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</si>
  <si>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</si>
  <si>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</si>
  <si>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</si>
  <si>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</si>
  <si>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</si>
  <si>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</si>
  <si>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</si>
  <si>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</si>
  <si>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</si>
  <si>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</si>
  <si>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</si>
  <si>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</si>
  <si>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</si>
  <si>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</si>
  <si>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</si>
  <si>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</si>
  <si>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</si>
  <si>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</si>
  <si>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</si>
  <si>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</si>
  <si>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</si>
  <si>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</si>
  <si>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</si>
  <si>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</si>
  <si>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</si>
  <si>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</si>
  <si>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</si>
  <si>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</si>
  <si>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</si>
  <si>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</si>
  <si>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</si>
  <si>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</si>
  <si>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</si>
  <si>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</si>
  <si>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</si>
  <si>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</si>
  <si>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</si>
  <si>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</si>
  <si>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</si>
  <si>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</si>
  <si>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</si>
  <si>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</si>
  <si>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</si>
  <si>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</si>
  <si>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</si>
  <si>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</si>
  <si>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</si>
  <si>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</si>
  <si>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</si>
  <si>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</si>
  <si>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</si>
  <si>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</si>
  <si>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</si>
  <si>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</si>
  <si>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</si>
  <si>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</si>
  <si>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</si>
  <si>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</si>
  <si>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</si>
  <si>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</si>
  <si>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</si>
  <si>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</si>
  <si>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</si>
  <si>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</si>
  <si>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</si>
  <si>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</si>
  <si>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</si>
  <si>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</si>
  <si>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</si>
  <si>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</si>
  <si>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</si>
  <si>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</si>
  <si>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</si>
  <si>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</si>
  <si>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</si>
  <si>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</si>
  <si>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</si>
  <si>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</si>
  <si>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</si>
  <si>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</si>
  <si>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</si>
  <si>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</si>
  <si>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</si>
  <si>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</si>
  <si>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</si>
  <si>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</si>
  <si>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</si>
  <si>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</si>
  <si>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</si>
  <si>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</si>
  <si>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</si>
  <si>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</si>
  <si>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</si>
  <si>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</si>
  <si>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</si>
  <si>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</si>
  <si>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</si>
  <si>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</si>
  <si>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</si>
  <si>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</si>
  <si>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</si>
  <si>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</si>
  <si>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</si>
  <si>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</si>
  <si>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</si>
  <si>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</si>
  <si>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</si>
  <si>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</si>
  <si>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</si>
  <si>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</si>
  <si>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</si>
  <si>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</si>
  <si>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</si>
  <si>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</si>
  <si>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</si>
  <si>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</si>
  <si>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</si>
  <si>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</si>
  <si>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</si>
  <si>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</si>
  <si>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</si>
  <si>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</si>
  <si>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</si>
  <si>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</si>
  <si>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</si>
  <si>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</si>
  <si>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</si>
  <si>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</si>
  <si>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</si>
  <si>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</si>
  <si>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</si>
  <si>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</si>
  <si>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</si>
  <si>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</si>
  <si>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</si>
  <si>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</si>
  <si>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</si>
  <si>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</si>
  <si>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</si>
  <si>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</si>
  <si>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</si>
  <si>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</si>
  <si>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</si>
  <si>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</si>
  <si>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</si>
  <si>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</si>
  <si>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</si>
  <si>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</si>
  <si>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</si>
  <si>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</si>
  <si>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</si>
  <si>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</si>
  <si>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</si>
  <si>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</si>
  <si>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</si>
  <si>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</si>
  <si>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</si>
  <si>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</si>
  <si>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</si>
  <si>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</si>
  <si>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</si>
  <si>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</si>
  <si>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</si>
  <si>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</si>
  <si>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</si>
  <si>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</si>
  <si>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</si>
  <si>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</si>
  <si>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</si>
  <si>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</si>
  <si>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</si>
  <si>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</si>
  <si>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</si>
  <si>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</si>
  <si>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</si>
  <si>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</si>
  <si>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</si>
  <si>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</si>
  <si>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</si>
  <si>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</si>
  <si>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</si>
  <si>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</si>
  <si>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</si>
  <si>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</si>
  <si>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</si>
  <si>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</si>
  <si>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</si>
  <si>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</si>
  <si>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</si>
  <si>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</si>
  <si>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</si>
  <si>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</si>
  <si>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</si>
  <si>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</si>
  <si>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</si>
  <si>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</si>
  <si>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</si>
  <si>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</si>
  <si>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</si>
  <si>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</si>
  <si>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</si>
  <si>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</si>
  <si>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</si>
  <si>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</si>
  <si>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</si>
  <si>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</si>
  <si>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</si>
  <si>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</si>
  <si>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</si>
  <si>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</si>
  <si>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</si>
  <si>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</si>
  <si>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</si>
  <si>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</si>
  <si>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</si>
  <si>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</si>
  <si>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</si>
  <si>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</si>
  <si>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</si>
  <si>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</si>
  <si>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</si>
  <si>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</si>
  <si>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</si>
  <si>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</si>
  <si>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</si>
  <si>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</si>
  <si>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</si>
  <si>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</si>
  <si>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</si>
  <si>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</si>
  <si>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</si>
  <si>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</si>
  <si>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</si>
  <si>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</si>
  <si>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</si>
  <si>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</si>
  <si>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</si>
  <si>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</si>
  <si>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</si>
  <si>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</si>
  <si>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</si>
  <si>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</si>
  <si>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</si>
  <si>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</si>
  <si>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</si>
  <si>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</si>
  <si>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</si>
  <si>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</si>
  <si>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</si>
  <si>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</si>
  <si>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</si>
  <si>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</si>
  <si>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</si>
  <si>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</si>
  <si>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</si>
  <si>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</si>
  <si>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</si>
  <si>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</si>
  <si>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</si>
  <si>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</si>
  <si>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</si>
  <si>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</si>
  <si>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</si>
  <si>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</si>
  <si>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</si>
  <si>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</si>
  <si>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</si>
  <si>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</si>
  <si>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</si>
  <si>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</si>
  <si>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</si>
  <si>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</si>
  <si>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</si>
  <si>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</si>
  <si>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</si>
  <si>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</si>
  <si>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</si>
  <si>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</si>
  <si>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</si>
  <si>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</si>
  <si>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</si>
  <si>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</si>
  <si>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</si>
  <si>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</si>
  <si>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</si>
  <si>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</si>
  <si>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</si>
  <si>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</si>
  <si>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</si>
  <si>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</si>
  <si>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</si>
  <si>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</si>
  <si>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</si>
  <si>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</si>
  <si>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</si>
  <si>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</si>
  <si>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</si>
  <si>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</si>
  <si>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</si>
  <si>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</si>
  <si>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</si>
  <si>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</si>
  <si>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</si>
  <si>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</si>
  <si>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</si>
  <si>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</si>
  <si>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</si>
  <si>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</si>
  <si>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</si>
  <si>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</si>
  <si>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</si>
  <si>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</si>
  <si>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</si>
  <si>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</si>
  <si>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</si>
  <si>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</si>
  <si>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</si>
  <si>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</si>
  <si>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</si>
  <si>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</si>
  <si>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</si>
  <si>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</si>
  <si>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</si>
  <si>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</si>
  <si>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</si>
  <si>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</si>
  <si>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</si>
  <si>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</si>
  <si>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</si>
  <si>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</si>
  <si>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</si>
  <si>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</si>
  <si>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</si>
  <si>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</si>
  <si>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</si>
  <si>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</si>
  <si>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</si>
  <si>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</si>
  <si>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</si>
  <si>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</si>
  <si>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</si>
  <si>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</si>
  <si>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</si>
  <si>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</si>
  <si>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</si>
  <si>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</si>
  <si>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</si>
  <si>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</si>
  <si>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</si>
  <si>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</si>
  <si>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</si>
  <si>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</si>
  <si>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</si>
  <si>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</si>
  <si>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</si>
  <si>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</si>
  <si>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</si>
  <si>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</si>
  <si>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</si>
  <si>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</si>
  <si>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</si>
  <si>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</si>
  <si>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</si>
  <si>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</si>
  <si>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</si>
  <si>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</si>
  <si>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</si>
  <si>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</si>
  <si>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</si>
  <si>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</si>
  <si>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</si>
  <si>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</si>
  <si>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</si>
  <si>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</si>
  <si>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</si>
  <si>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</si>
  <si>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</si>
  <si>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</si>
  <si>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</si>
  <si>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</si>
  <si>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</si>
  <si>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</si>
  <si>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</si>
  <si>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</si>
  <si>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</si>
  <si>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</si>
  <si>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</si>
  <si>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</si>
  <si>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</si>
  <si>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</si>
  <si>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</si>
  <si>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</si>
  <si>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</si>
  <si>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</si>
  <si>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</si>
  <si>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</si>
  <si>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</si>
  <si>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</si>
  <si>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</si>
  <si>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</si>
  <si>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</si>
  <si>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</si>
  <si>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</si>
  <si>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</si>
  <si>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</si>
  <si>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</si>
  <si>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</si>
  <si>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</si>
  <si>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</si>
  <si>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</si>
  <si>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</si>
  <si>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</si>
  <si>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</si>
  <si>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</si>
  <si>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</si>
  <si>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</si>
  <si>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</si>
  <si>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</si>
  <si>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</si>
  <si>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</si>
  <si>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</si>
  <si>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</si>
  <si>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</si>
  <si>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</si>
  <si>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</si>
  <si>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</si>
  <si>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</si>
  <si>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</si>
  <si>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</si>
  <si>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</si>
  <si>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</si>
  <si>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</si>
  <si>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</si>
  <si>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</si>
  <si>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</si>
  <si>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</si>
  <si>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</si>
  <si>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</si>
  <si>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</si>
  <si>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</si>
  <si>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</si>
  <si>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</si>
  <si>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</si>
  <si>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</si>
  <si>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</si>
  <si>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</si>
  <si>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</si>
  <si>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</si>
  <si>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</si>
  <si>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</si>
  <si>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</si>
  <si>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</si>
  <si>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</si>
  <si>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</si>
  <si>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</si>
  <si>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</si>
  <si>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</si>
  <si>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</si>
  <si>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</si>
  <si>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</si>
  <si>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</si>
  <si>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</si>
  <si>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</si>
  <si>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</si>
  <si>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</si>
  <si>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</si>
  <si>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</si>
  <si>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</si>
  <si>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</si>
  <si>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</si>
  <si>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</si>
  <si>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</si>
  <si>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</si>
  <si>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</si>
  <si>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</si>
  <si>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</si>
  <si>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</si>
  <si>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</si>
  <si>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</si>
  <si>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</si>
  <si>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</si>
  <si>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</si>
  <si>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</si>
  <si>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</si>
  <si>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</si>
  <si>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</si>
  <si>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</si>
  <si>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</si>
  <si>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</si>
  <si>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</si>
  <si>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</si>
  <si>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</si>
  <si>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</si>
  <si>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</si>
  <si>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</si>
  <si>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</si>
  <si>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</si>
  <si>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</si>
  <si>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</si>
  <si>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</si>
  <si>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</si>
  <si>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</si>
  <si>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</si>
  <si>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</si>
  <si>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</si>
  <si>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</si>
  <si>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</si>
  <si>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</si>
  <si>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</si>
  <si>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</si>
  <si>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</si>
  <si>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</si>
  <si>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</si>
  <si>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</si>
  <si>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</si>
  <si>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</si>
  <si>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</si>
  <si>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</si>
  <si>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</si>
  <si>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</si>
  <si>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</si>
  <si>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</si>
  <si>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</si>
  <si>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</si>
  <si>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</si>
  <si>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</si>
  <si>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</si>
  <si>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</si>
  <si>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</si>
  <si>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</si>
  <si>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</si>
  <si>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</si>
  <si>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</si>
  <si>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</si>
  <si>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</si>
  <si>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</si>
  <si>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</si>
  <si>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</si>
  <si>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</si>
  <si>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</si>
  <si>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</si>
  <si>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</si>
  <si>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</si>
  <si>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</si>
  <si>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</si>
  <si>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</si>
  <si>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</si>
  <si>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</si>
  <si>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</si>
  <si>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</si>
  <si>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</si>
  <si>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</si>
  <si>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</si>
  <si>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</si>
  <si>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</si>
  <si>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</si>
  <si>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</si>
  <si>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</si>
  <si>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</si>
  <si>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</si>
  <si>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</si>
  <si>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</si>
  <si>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</si>
  <si>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</si>
  <si>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</si>
  <si>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</si>
  <si>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</si>
  <si>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</si>
  <si>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</si>
  <si>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</si>
  <si>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</si>
  <si>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</si>
  <si>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</si>
  <si>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</si>
  <si>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</si>
  <si>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</si>
  <si>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</si>
  <si>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</si>
  <si>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</si>
  <si>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</si>
  <si>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</si>
  <si>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</si>
  <si>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</si>
  <si>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</si>
  <si>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</si>
  <si>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</si>
  <si>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</si>
  <si>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</si>
  <si>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</si>
  <si>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</si>
  <si>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</si>
  <si>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</si>
  <si>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</si>
  <si>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</si>
  <si>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</si>
  <si>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</si>
  <si>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</si>
  <si>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</si>
  <si>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</si>
  <si>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</si>
  <si>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</si>
  <si>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</si>
  <si>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</si>
  <si>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</si>
  <si>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</si>
  <si>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</si>
  <si>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</si>
  <si>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</si>
  <si>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</si>
  <si>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</si>
  <si>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</si>
  <si>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</si>
  <si>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</si>
  <si>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</si>
  <si>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</si>
  <si>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</si>
  <si>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</si>
  <si>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</si>
  <si>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</si>
  <si>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</si>
  <si>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</si>
  <si>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</si>
  <si>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</si>
  <si>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</si>
  <si>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</si>
  <si>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</si>
  <si>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</si>
  <si>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</si>
  <si>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</si>
  <si>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</si>
  <si>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</si>
  <si>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</si>
  <si>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</si>
  <si>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</si>
  <si>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</si>
  <si>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</si>
  <si>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</si>
  <si>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</si>
  <si>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</si>
  <si>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</si>
  <si>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</si>
  <si>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</si>
  <si>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</si>
  <si>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</si>
  <si>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</si>
  <si>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</si>
  <si>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</si>
  <si>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</si>
  <si>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</si>
  <si>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</si>
  <si>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</si>
  <si>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</si>
  <si>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</si>
  <si>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</si>
  <si>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</si>
  <si>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</si>
  <si>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</si>
  <si>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</si>
  <si>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</si>
  <si>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</si>
  <si>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</si>
  <si>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</si>
  <si>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</si>
  <si>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</si>
  <si>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</si>
  <si>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</si>
  <si>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</si>
  <si>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</si>
  <si>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</si>
  <si>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</si>
  <si>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</si>
  <si>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</si>
  <si>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</si>
  <si>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</si>
  <si>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</si>
  <si>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</si>
  <si>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</si>
  <si>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</si>
  <si>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</si>
  <si>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</si>
  <si>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</si>
  <si>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</si>
  <si>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</si>
  <si>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</si>
  <si>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</si>
  <si>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</si>
  <si>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</si>
  <si>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</si>
  <si>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</si>
  <si>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</si>
  <si>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</si>
  <si>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</si>
  <si>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</si>
  <si>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</si>
  <si>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</si>
  <si>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</si>
  <si>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</si>
  <si>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</si>
  <si>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</si>
  <si>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</si>
  <si>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</si>
  <si>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</si>
  <si>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</si>
  <si>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</si>
  <si>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</si>
  <si>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</si>
  <si>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</si>
  <si>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</si>
  <si>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</si>
  <si>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</si>
  <si>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</si>
  <si>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</si>
  <si>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</si>
  <si>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</si>
  <si>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</si>
  <si>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</si>
  <si>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</si>
  <si>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</si>
  <si>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</si>
  <si>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</si>
  <si>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</si>
  <si>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</si>
  <si>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</si>
  <si>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</si>
  <si>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</si>
  <si>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</si>
  <si>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</si>
  <si>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</si>
  <si>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</si>
  <si>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</si>
  <si>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</si>
  <si>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</si>
  <si>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</si>
  <si>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</si>
  <si>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</si>
  <si>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</si>
  <si>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</si>
  <si>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</si>
  <si>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</si>
  <si>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</si>
  <si>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</si>
  <si>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</si>
  <si>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</si>
  <si>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</si>
  <si>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</si>
  <si>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</si>
  <si>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</si>
  <si>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</si>
  <si>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</si>
  <si>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</si>
  <si>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</si>
  <si>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</si>
  <si>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</si>
  <si>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</si>
  <si>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</si>
  <si>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</si>
  <si>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</si>
  <si>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</si>
  <si>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</si>
  <si>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</si>
  <si>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</si>
  <si>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</si>
  <si>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</si>
  <si>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</si>
  <si>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</si>
  <si>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</si>
  <si>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</si>
  <si>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</si>
  <si>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</si>
  <si>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</si>
  <si>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</si>
  <si>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</si>
  <si>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</si>
  <si>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</si>
  <si>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</si>
  <si>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</si>
  <si>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</si>
  <si>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</si>
  <si>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</si>
  <si>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</si>
  <si>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</si>
  <si>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</si>
  <si>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</si>
  <si>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</si>
  <si>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</si>
  <si>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</si>
  <si>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</si>
  <si>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</si>
  <si>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</si>
  <si>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</si>
  <si>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</si>
  <si>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</si>
  <si>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</si>
  <si>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</si>
  <si>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</si>
  <si>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</si>
  <si>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</si>
  <si>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</si>
  <si>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</si>
  <si>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</si>
  <si>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</si>
  <si>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</si>
  <si>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</si>
  <si>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</si>
  <si>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</si>
  <si>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</si>
  <si>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</si>
  <si>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</si>
  <si>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</si>
  <si>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</si>
  <si>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</si>
  <si>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</si>
  <si>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</si>
  <si>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</si>
  <si>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</si>
  <si>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</si>
  <si>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</si>
  <si>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</si>
  <si>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</si>
  <si>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</si>
  <si>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</si>
  <si>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</si>
  <si>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</si>
  <si>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</si>
  <si>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</si>
  <si>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</si>
  <si>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</si>
  <si>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</si>
  <si>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</si>
  <si>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</si>
  <si>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</si>
  <si>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</si>
  <si>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</si>
  <si>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</si>
  <si>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</si>
  <si>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</si>
  <si>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</si>
  <si>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</si>
  <si>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</si>
  <si>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</si>
  <si>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</si>
  <si>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</si>
  <si>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</si>
  <si>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</si>
  <si>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</si>
  <si>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</si>
  <si>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</si>
  <si>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</si>
  <si>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</si>
  <si>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</si>
  <si>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</si>
  <si>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</si>
  <si>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</si>
  <si>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</si>
  <si>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</si>
  <si>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</si>
  <si>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</si>
  <si>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</si>
  <si>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</si>
  <si>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</si>
  <si>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</si>
  <si>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</si>
  <si>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</si>
  <si>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</si>
  <si>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</si>
  <si>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</si>
  <si>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</si>
  <si>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</si>
  <si>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</si>
  <si>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</si>
  <si>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</si>
  <si>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</si>
  <si>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</si>
  <si>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</si>
  <si>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</si>
  <si>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</si>
  <si>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</si>
  <si>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</si>
  <si>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</si>
  <si>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</si>
  <si>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</si>
  <si>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</si>
  <si>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</si>
  <si>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</si>
  <si>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</si>
  <si>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</si>
  <si>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</si>
  <si>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</si>
  <si>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</si>
  <si>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</si>
  <si>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</si>
  <si>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</si>
  <si>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</si>
  <si>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</si>
  <si>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</si>
  <si>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</si>
  <si>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</si>
  <si>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</si>
  <si>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</si>
  <si>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</si>
  <si>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</si>
  <si>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</si>
  <si>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</si>
  <si>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</si>
  <si>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</si>
  <si>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</si>
  <si>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</si>
  <si>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</si>
  <si>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</si>
  <si>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</si>
  <si>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</si>
  <si>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</si>
  <si>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</si>
  <si>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</si>
  <si>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</si>
  <si>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</si>
  <si>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</si>
  <si>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</si>
  <si>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</si>
  <si>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</si>
  <si>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</si>
  <si>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</si>
  <si>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</si>
  <si>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</si>
  <si>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</si>
  <si>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</si>
  <si>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</si>
  <si>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</si>
  <si>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</si>
  <si>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</si>
  <si>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</si>
  <si>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</si>
  <si>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</si>
  <si>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</si>
  <si>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</si>
  <si>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</si>
  <si>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</si>
  <si>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</si>
  <si>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</si>
  <si>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</si>
  <si>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</si>
  <si>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</si>
  <si>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</si>
  <si>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</si>
  <si>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</si>
  <si>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</si>
  <si>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</si>
  <si>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</si>
  <si>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</si>
  <si>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</si>
  <si>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</si>
  <si>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</si>
  <si>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</si>
  <si>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</si>
  <si>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</si>
  <si>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</si>
  <si>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</si>
  <si>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</si>
  <si>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</si>
  <si>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</si>
  <si>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</si>
  <si>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</si>
  <si>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</si>
  <si>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</si>
  <si>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</si>
  <si>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</si>
  <si>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</si>
  <si>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</si>
  <si>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</si>
  <si>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</si>
  <si>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</si>
  <si>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</si>
  <si>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</si>
  <si>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</si>
  <si>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</si>
  <si>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</si>
  <si>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</si>
  <si>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</si>
  <si>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</si>
  <si>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</si>
  <si>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</si>
  <si>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</si>
  <si>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</si>
  <si>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</si>
  <si>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</si>
  <si>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</si>
  <si>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</si>
  <si>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</si>
  <si>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</si>
  <si>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</si>
  <si>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</si>
  <si>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</si>
  <si>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</si>
  <si>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</si>
  <si>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</si>
  <si>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</si>
  <si>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</si>
  <si>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</si>
  <si>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</si>
  <si>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</si>
  <si>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</si>
  <si>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</si>
  <si>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</si>
  <si>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</si>
  <si>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</si>
  <si>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</si>
  <si>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</si>
  <si>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</si>
  <si>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</si>
  <si>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</si>
  <si>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</si>
  <si>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</si>
  <si>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</si>
  <si>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</si>
  <si>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</si>
  <si>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</si>
  <si>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</si>
  <si>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</si>
  <si>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</si>
  <si>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</si>
  <si>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</si>
  <si>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</si>
  <si>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</si>
  <si>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</si>
  <si>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</si>
  <si>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</si>
  <si>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</si>
  <si>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</si>
  <si>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</si>
  <si>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</si>
  <si>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</si>
  <si>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</si>
  <si>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</si>
  <si>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</si>
  <si>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</si>
  <si>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</si>
  <si>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</si>
  <si>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</si>
  <si>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</si>
  <si>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</si>
  <si>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</si>
  <si>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</si>
  <si>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</si>
  <si>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</si>
  <si>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</si>
  <si>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</si>
  <si>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</si>
  <si>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</si>
  <si>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</si>
  <si>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</si>
  <si>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</si>
  <si>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</si>
  <si>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</si>
  <si>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</si>
  <si>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</si>
  <si>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</si>
  <si>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</si>
  <si>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</si>
  <si>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</si>
  <si>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</si>
  <si>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</si>
  <si>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</si>
  <si>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</si>
  <si>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</si>
  <si>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</si>
  <si>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</si>
  <si>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</si>
  <si>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</si>
  <si>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</si>
  <si>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</si>
  <si>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</si>
  <si>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</si>
  <si>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</si>
  <si>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</si>
  <si>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</si>
  <si>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</si>
  <si>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</si>
  <si>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</si>
  <si>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</si>
  <si>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</si>
  <si>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</si>
  <si>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</si>
  <si>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</si>
  <si>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</si>
  <si>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</si>
  <si>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</si>
  <si>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</si>
  <si>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</si>
  <si>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</si>
  <si>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</si>
  <si>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</si>
  <si>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</si>
  <si>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</si>
  <si>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</si>
  <si>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</si>
  <si>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</si>
  <si>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</si>
  <si>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</si>
  <si>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</si>
  <si>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</si>
  <si>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</si>
  <si>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</si>
  <si>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</si>
  <si>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</si>
  <si>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</si>
  <si>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</si>
  <si>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</si>
  <si>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</si>
  <si>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</si>
  <si>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</si>
  <si>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</si>
  <si>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</si>
  <si>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</si>
  <si>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</si>
  <si>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</si>
  <si>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</si>
  <si>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</si>
  <si>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</si>
  <si>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</si>
  <si>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</si>
  <si>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</si>
  <si>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</si>
  <si>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</si>
  <si>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</si>
  <si>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</si>
  <si>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</si>
  <si>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</si>
  <si>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</si>
  <si>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</si>
  <si>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</si>
  <si>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</si>
  <si>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</si>
  <si>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</si>
  <si>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</si>
  <si>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</si>
  <si>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</si>
  <si>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</si>
  <si>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</si>
  <si>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</si>
  <si>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</si>
  <si>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</si>
  <si>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</si>
  <si>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</si>
  <si>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</si>
  <si>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</si>
  <si>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</si>
  <si>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</si>
  <si>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</si>
  <si>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</si>
  <si>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</si>
  <si>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</si>
  <si>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</si>
  <si>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</si>
  <si>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</si>
  <si>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</si>
  <si>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</si>
  <si>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</si>
  <si>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</si>
  <si>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</si>
  <si>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</si>
  <si>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</si>
  <si>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</si>
  <si>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</si>
  <si>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</si>
  <si>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</si>
  <si>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</si>
  <si>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</si>
  <si>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</si>
  <si>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</si>
  <si>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</si>
  <si>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</si>
  <si>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</si>
  <si>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</si>
  <si>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</si>
  <si>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</si>
  <si>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</si>
  <si>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</si>
  <si>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</si>
  <si>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</si>
  <si>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</si>
  <si>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</si>
  <si>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</si>
  <si>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</si>
  <si>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</si>
  <si>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</si>
  <si>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</si>
  <si>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</si>
  <si>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</si>
  <si>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</si>
  <si>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</si>
  <si>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</si>
  <si>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</si>
  <si>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</si>
  <si>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</si>
  <si>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</si>
  <si>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</si>
  <si>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</si>
  <si>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</si>
  <si>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</si>
  <si>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</si>
  <si>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</si>
  <si>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</si>
  <si>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</si>
  <si>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</si>
  <si>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</si>
  <si>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</si>
  <si>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</si>
  <si>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</si>
  <si>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</si>
  <si>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</si>
  <si>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</si>
  <si>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</si>
  <si>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</si>
  <si>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</si>
  <si>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</si>
  <si>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</si>
  <si>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</si>
  <si>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</si>
  <si>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</si>
  <si>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</si>
  <si>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</si>
  <si>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</si>
  <si>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</si>
  <si>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</si>
  <si>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</si>
  <si>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</si>
  <si>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</si>
  <si>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</si>
  <si>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</si>
  <si>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</si>
  <si>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</si>
  <si>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</si>
  <si>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</si>
  <si>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</si>
  <si>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</si>
  <si>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</si>
  <si>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</si>
  <si>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</si>
  <si>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</si>
  <si>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</si>
  <si>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</si>
  <si>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</si>
  <si>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</si>
  <si>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</si>
  <si>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</si>
  <si>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</si>
  <si>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</si>
  <si>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</si>
  <si>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</si>
  <si>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</si>
  <si>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</si>
  <si>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</si>
  <si>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</si>
  <si>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</si>
  <si>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</si>
  <si>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</si>
  <si>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</si>
  <si>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</si>
  <si>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</si>
  <si>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</si>
  <si>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</si>
  <si>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</si>
  <si>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</si>
  <si>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</si>
  <si>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</si>
  <si>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</si>
  <si>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</si>
  <si>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</si>
  <si>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</si>
  <si>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</si>
  <si>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</si>
  <si>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</si>
  <si>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</si>
  <si>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</si>
  <si>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</si>
  <si>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</si>
  <si>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</si>
  <si>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</si>
  <si>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</si>
  <si>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</si>
  <si>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</si>
  <si>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</si>
  <si>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</si>
  <si>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</si>
  <si>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</si>
  <si>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</si>
  <si>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</si>
  <si>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</si>
  <si>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</si>
  <si>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</si>
  <si>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</si>
  <si>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</si>
  <si>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</si>
  <si>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</si>
  <si>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</si>
  <si>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</si>
  <si>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</si>
  <si>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</si>
  <si>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</si>
  <si>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</si>
  <si>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</si>
  <si>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</si>
  <si>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</si>
  <si>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</si>
  <si>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</si>
  <si>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</si>
  <si>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</si>
  <si>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</si>
  <si>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</si>
  <si>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</si>
  <si>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</si>
  <si>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</si>
  <si>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</si>
  <si>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</si>
  <si>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</si>
  <si>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</si>
  <si>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</si>
  <si>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</si>
  <si>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</si>
  <si>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</si>
  <si>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</si>
  <si>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</si>
  <si>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</si>
  <si>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</si>
  <si>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</si>
  <si>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</si>
  <si>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</si>
  <si>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</si>
  <si>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</si>
  <si>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</si>
  <si>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</si>
  <si>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</si>
  <si>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</si>
  <si>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</si>
  <si>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</si>
  <si>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</si>
  <si>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</si>
  <si>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</si>
  <si>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</si>
  <si>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</si>
  <si>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</si>
  <si>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</si>
  <si>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</si>
  <si>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</si>
  <si>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</si>
  <si>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</si>
  <si>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</si>
  <si>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</si>
  <si>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</si>
  <si>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</si>
  <si>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</si>
  <si>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</si>
  <si>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</si>
  <si>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</si>
  <si>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</si>
  <si>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</si>
  <si>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</si>
  <si>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</si>
  <si>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</si>
  <si>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</si>
  <si>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</si>
  <si>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</si>
  <si>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</si>
  <si>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</si>
  <si>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</si>
  <si>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</si>
  <si>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</si>
  <si>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</si>
  <si>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</si>
  <si>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</si>
  <si>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</si>
  <si>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</si>
  <si>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</si>
  <si>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</si>
  <si>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</si>
  <si>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</si>
  <si>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</si>
  <si>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</si>
  <si>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</si>
  <si>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</si>
  <si>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</si>
  <si>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</si>
  <si>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</si>
  <si>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</si>
  <si>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</si>
  <si>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</si>
  <si>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</si>
  <si>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</si>
  <si>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</si>
  <si>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</si>
  <si>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</si>
  <si>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</si>
  <si>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</si>
  <si>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</si>
  <si>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</si>
  <si>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</si>
  <si>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</si>
  <si>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</si>
  <si>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</si>
  <si>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</si>
  <si>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</si>
  <si>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</si>
  <si>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</si>
  <si>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</si>
  <si>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</si>
  <si>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</si>
  <si>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</si>
  <si>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</si>
  <si>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</si>
  <si>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</si>
  <si>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</si>
  <si>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</si>
  <si>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</si>
  <si>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</si>
  <si>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</si>
  <si>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</si>
  <si>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</si>
  <si>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</si>
  <si>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</si>
  <si>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</si>
  <si>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</si>
  <si>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</si>
  <si>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</si>
  <si>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</si>
  <si>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</si>
  <si>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</si>
  <si>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</si>
  <si>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</si>
  <si>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</si>
  <si>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</si>
  <si>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</si>
  <si>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</si>
  <si>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</si>
  <si>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</si>
  <si>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</si>
  <si>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</si>
  <si>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</si>
  <si>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</si>
  <si>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</si>
  <si>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</si>
  <si>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</si>
  <si>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</si>
  <si>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</si>
  <si>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</si>
  <si>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</si>
  <si>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</si>
  <si>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</si>
  <si>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</si>
  <si>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</si>
  <si>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</si>
  <si>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</si>
  <si>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</si>
  <si>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</si>
  <si>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</si>
  <si>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</si>
  <si>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</si>
  <si>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</si>
  <si>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</si>
  <si>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</si>
  <si>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</si>
  <si>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</si>
  <si>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</si>
  <si>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</si>
  <si>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</si>
  <si>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</si>
  <si>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</si>
  <si>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</si>
  <si>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</si>
  <si>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</si>
  <si>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</si>
  <si>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</si>
  <si>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</si>
  <si>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</si>
  <si>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</si>
  <si>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</si>
  <si>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</si>
  <si>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</si>
  <si>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</si>
  <si>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</si>
  <si>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</si>
  <si>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</si>
  <si>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</si>
  <si>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</si>
  <si>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</si>
  <si>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</si>
  <si>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</si>
  <si>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</si>
  <si>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</si>
  <si>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</si>
  <si>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</si>
  <si>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</si>
  <si>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</si>
  <si>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</si>
  <si>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</si>
  <si>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</si>
  <si>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</si>
  <si>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</si>
  <si>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</si>
  <si>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</si>
  <si>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</si>
  <si>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</si>
  <si>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</si>
  <si>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</si>
  <si>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</si>
  <si>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</si>
  <si>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</si>
  <si>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</si>
  <si>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</si>
  <si>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</si>
  <si>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</si>
  <si>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</si>
  <si>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</si>
  <si>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</si>
  <si>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</si>
  <si>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</si>
  <si>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</si>
  <si>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</si>
  <si>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</si>
  <si>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</si>
  <si>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</si>
  <si>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</si>
  <si>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</si>
  <si>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</si>
  <si>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</si>
  <si>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</si>
  <si>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</si>
  <si>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</si>
  <si>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</si>
  <si>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</si>
  <si>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</si>
  <si>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</si>
  <si>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</si>
  <si>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</si>
  <si>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</si>
  <si>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</si>
  <si>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</si>
  <si>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</si>
  <si>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</si>
  <si>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</si>
  <si>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</si>
  <si>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</si>
  <si>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</si>
  <si>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</si>
  <si>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</si>
  <si>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</si>
  <si>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</si>
  <si>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</si>
  <si>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</si>
  <si>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</si>
  <si>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</si>
  <si>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</si>
  <si>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</si>
  <si>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</si>
  <si>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</si>
  <si>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</si>
  <si>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</si>
  <si>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</si>
  <si>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</si>
  <si>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</si>
  <si>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</si>
  <si>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</si>
  <si>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</si>
  <si>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</si>
  <si>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</si>
  <si>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</si>
  <si>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</si>
  <si>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</si>
  <si>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</si>
  <si>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</si>
  <si>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</si>
  <si>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</si>
  <si>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</si>
  <si>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</si>
  <si>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</si>
  <si>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</si>
  <si>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</si>
  <si>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</si>
  <si>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</si>
  <si>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</si>
  <si>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</si>
  <si>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</si>
  <si>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</si>
  <si>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</si>
  <si>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</si>
  <si>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</si>
  <si>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</si>
  <si>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</si>
  <si>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</si>
  <si>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</si>
  <si>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</si>
  <si>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</si>
  <si>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</si>
  <si>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</si>
  <si>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</si>
  <si>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</si>
  <si>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</si>
  <si>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</si>
  <si>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</si>
  <si>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</si>
  <si>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</si>
  <si>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</si>
  <si>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</si>
  <si>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</si>
  <si>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</si>
  <si>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</si>
  <si>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</si>
  <si>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</si>
  <si>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</si>
  <si>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</si>
  <si>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</si>
  <si>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</si>
  <si>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</si>
  <si>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</si>
  <si>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</si>
  <si>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</si>
  <si>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</si>
  <si>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</si>
  <si>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</si>
  <si>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</si>
  <si>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</si>
  <si>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</si>
  <si>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</si>
  <si>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</si>
  <si>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</si>
  <si>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</si>
  <si>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</si>
  <si>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</si>
  <si>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</si>
  <si>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</si>
  <si>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</si>
  <si>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</si>
  <si>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</si>
  <si>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</si>
  <si>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</si>
  <si>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</si>
  <si>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</si>
  <si>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</si>
  <si>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</si>
  <si>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</si>
  <si>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</si>
  <si>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</si>
  <si>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</si>
  <si>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</si>
  <si>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</si>
  <si>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</si>
  <si>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</si>
  <si>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</si>
  <si>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</si>
  <si>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</si>
  <si>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</si>
  <si>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</si>
  <si>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</si>
  <si>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</si>
  <si>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</si>
  <si>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</si>
  <si>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</si>
  <si>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</si>
  <si>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</si>
  <si>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</si>
  <si>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</si>
  <si>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</si>
  <si>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</si>
  <si>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</si>
  <si>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</si>
  <si>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</si>
  <si>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</si>
  <si>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</si>
  <si>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</si>
  <si>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</si>
  <si>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</si>
  <si>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</si>
  <si>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</si>
  <si>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</si>
  <si>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</si>
  <si>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</si>
  <si>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</si>
  <si>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</si>
  <si>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</si>
  <si>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</si>
  <si>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</si>
  <si>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</si>
  <si>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</si>
  <si>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</si>
  <si>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</si>
  <si>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</si>
  <si>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</si>
  <si>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</si>
  <si>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</si>
  <si>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</si>
  <si>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</si>
  <si>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</si>
  <si>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</si>
  <si>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</si>
  <si>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</si>
  <si>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</si>
  <si>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</si>
  <si>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</si>
  <si>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</si>
  <si>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</si>
  <si>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</si>
  <si>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</si>
  <si>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</si>
  <si>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</si>
  <si>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</si>
  <si>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</si>
  <si>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</si>
  <si>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</si>
  <si>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</si>
  <si>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</si>
  <si>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</si>
  <si>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</si>
  <si>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</si>
  <si>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</si>
  <si>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</si>
  <si>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</si>
  <si>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</si>
  <si>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</si>
  <si>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</si>
  <si>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</si>
  <si>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</si>
  <si>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</si>
  <si>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</si>
  <si>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</si>
  <si>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</si>
  <si>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</si>
  <si>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</si>
  <si>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</si>
  <si>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</si>
  <si>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</si>
  <si>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</si>
  <si>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</si>
  <si>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</si>
  <si>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</si>
  <si>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</si>
  <si>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</si>
  <si>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</si>
  <si>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</si>
  <si>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</si>
  <si>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</si>
  <si>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</si>
  <si>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</si>
  <si>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</si>
  <si>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</si>
  <si>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</si>
  <si>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</si>
  <si>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</si>
  <si>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</si>
  <si>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</si>
  <si>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</si>
  <si>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</si>
  <si>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</si>
  <si>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</si>
  <si>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</si>
  <si>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</si>
  <si>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</si>
  <si>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</si>
  <si>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</si>
  <si>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</si>
  <si>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</si>
  <si>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</si>
  <si>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</si>
  <si>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</si>
  <si>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</si>
  <si>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</si>
  <si>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</si>
  <si>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</si>
  <si>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</si>
  <si>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</si>
  <si>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</si>
  <si>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</si>
  <si>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</si>
  <si>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</si>
  <si>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</si>
  <si>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</si>
  <si>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</si>
  <si>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</si>
  <si>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</si>
  <si>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</si>
  <si>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</si>
  <si>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</si>
  <si>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</si>
  <si>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</si>
  <si>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</si>
  <si>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</si>
  <si>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</si>
  <si>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</si>
  <si>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</si>
  <si>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</si>
  <si>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</si>
  <si>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</si>
  <si>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</si>
  <si>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</si>
  <si>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</si>
  <si>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</si>
  <si>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</si>
  <si>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</si>
  <si>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</si>
  <si>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</si>
  <si>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</si>
  <si>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</si>
  <si>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</si>
  <si>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</si>
  <si>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</si>
  <si>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</si>
  <si>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</si>
  <si>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</si>
  <si>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</si>
  <si>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</si>
  <si>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</si>
  <si>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</si>
  <si>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</si>
  <si>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</si>
  <si>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</si>
  <si>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</si>
  <si>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</si>
  <si>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</si>
  <si>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</si>
  <si>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</si>
  <si>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</si>
  <si>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</si>
  <si>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</si>
  <si>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</si>
  <si>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</si>
  <si>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</si>
  <si>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</si>
  <si>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</si>
  <si>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</si>
  <si>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</si>
  <si>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</si>
  <si>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</si>
  <si>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</si>
  <si>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</si>
  <si>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</si>
  <si>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</si>
  <si>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</si>
  <si>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</si>
  <si>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</si>
  <si>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</si>
  <si>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</si>
  <si>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</si>
  <si>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</si>
  <si>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</si>
  <si>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</si>
  <si>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</si>
  <si>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</si>
  <si>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</si>
  <si>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</si>
  <si>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</si>
  <si>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</si>
  <si>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</si>
  <si>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</si>
  <si>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</si>
  <si>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</si>
  <si>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</si>
  <si>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</si>
  <si>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</si>
  <si>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</si>
  <si>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</si>
  <si>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</si>
  <si>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</si>
  <si>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</si>
  <si>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</si>
  <si>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</si>
  <si>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</si>
  <si>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</si>
  <si>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</si>
  <si>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</si>
  <si>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</si>
  <si>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</si>
  <si>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</si>
  <si>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</si>
  <si>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</si>
  <si>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</si>
  <si>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</si>
  <si>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</si>
  <si>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</si>
  <si>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</si>
  <si>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</si>
  <si>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</si>
  <si>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</si>
  <si>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</si>
  <si>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</si>
  <si>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</si>
  <si>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</si>
  <si>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</si>
  <si>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</si>
  <si>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</si>
  <si>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</si>
  <si>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</si>
  <si>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</si>
  <si>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</si>
  <si>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</si>
  <si>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</si>
  <si>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</si>
  <si>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</si>
  <si>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</si>
  <si>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</si>
  <si>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</si>
  <si>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</si>
  <si>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</si>
  <si>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</si>
  <si>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</si>
  <si>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</si>
  <si>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</si>
  <si>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</si>
  <si>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</si>
  <si>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</si>
  <si>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</si>
  <si>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</si>
  <si>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</si>
  <si>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</si>
  <si>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</si>
  <si>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</si>
  <si>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</si>
  <si>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</si>
  <si>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</si>
  <si>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</si>
  <si>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</si>
  <si>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</si>
  <si>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</si>
  <si>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</si>
  <si>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</si>
  <si>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</si>
  <si>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</si>
  <si>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</si>
  <si>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</si>
  <si>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</si>
  <si>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</si>
  <si>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</si>
  <si>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</si>
  <si>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</si>
  <si>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</si>
  <si>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</si>
  <si>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</si>
  <si>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</si>
  <si>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</si>
  <si>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</si>
  <si>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</si>
  <si>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</si>
  <si>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</si>
  <si>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</si>
  <si>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</si>
  <si>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</si>
  <si>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</si>
  <si>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</si>
  <si>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</si>
  <si>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</si>
  <si>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</si>
  <si>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</si>
  <si>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</si>
  <si>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</si>
  <si>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</si>
  <si>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</si>
  <si>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</si>
  <si>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</si>
  <si>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</si>
  <si>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</si>
  <si>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</si>
  <si>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</si>
  <si>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</si>
  <si>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</si>
  <si>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</si>
  <si>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</si>
  <si>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</si>
  <si>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</si>
  <si>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</si>
  <si>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</si>
  <si>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</si>
  <si>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</si>
  <si>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</si>
  <si>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</si>
  <si>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</si>
  <si>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</si>
  <si>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</si>
  <si>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</si>
  <si>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</si>
  <si>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</si>
  <si>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</si>
  <si>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</si>
  <si>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</si>
  <si>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</si>
  <si>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</si>
  <si>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</si>
  <si>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</si>
  <si>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</si>
  <si>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</si>
  <si>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</si>
  <si>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</si>
  <si>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</si>
  <si>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</si>
  <si>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</si>
  <si>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</si>
  <si>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</si>
  <si>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</si>
  <si>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</si>
  <si>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</si>
  <si>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</si>
  <si>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</si>
  <si>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</si>
  <si>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</si>
  <si>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</si>
  <si>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</si>
  <si>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</si>
  <si>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</si>
  <si>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</si>
  <si>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</si>
  <si>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</si>
  <si>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</si>
  <si>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</si>
  <si>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</si>
  <si>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</si>
  <si>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</si>
  <si>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</si>
  <si>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</si>
  <si>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</si>
  <si>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</si>
  <si>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</si>
  <si>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</si>
  <si>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</si>
  <si>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</si>
  <si>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</si>
  <si>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</si>
  <si>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</si>
  <si>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</si>
  <si>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</si>
  <si>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</si>
  <si>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</si>
  <si>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</si>
  <si>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</si>
  <si>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</si>
  <si>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</si>
  <si>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</si>
  <si>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</si>
  <si>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</si>
  <si>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</si>
  <si>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</si>
  <si>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</si>
  <si>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</si>
  <si>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</si>
  <si>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</si>
  <si>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</si>
  <si>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</si>
  <si>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</si>
  <si>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</si>
  <si>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</si>
  <si>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</si>
  <si>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</si>
  <si>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</si>
  <si>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</si>
  <si>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</si>
  <si>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</si>
  <si>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</si>
  <si>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</si>
  <si>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</si>
  <si>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</si>
  <si>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</si>
  <si>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</si>
  <si>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</si>
  <si>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</si>
  <si>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</si>
  <si>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</si>
  <si>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</si>
  <si>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</si>
  <si>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</si>
  <si>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</si>
  <si>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</si>
  <si>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</si>
  <si>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</si>
  <si>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</si>
  <si>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</si>
  <si>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</si>
  <si>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</si>
  <si>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</si>
  <si>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</si>
  <si>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</si>
  <si>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</si>
  <si>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</si>
  <si>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</si>
  <si>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</si>
  <si>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</si>
  <si>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</si>
  <si>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</si>
  <si>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</si>
  <si>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</si>
  <si>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</si>
  <si>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</si>
  <si>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</si>
  <si>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</si>
  <si>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</si>
  <si>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</si>
  <si>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</si>
  <si>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</si>
  <si>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</si>
  <si>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</si>
  <si>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</si>
  <si>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</si>
  <si>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</si>
  <si>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</si>
  <si>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</si>
  <si>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</si>
  <si>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</si>
  <si>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</si>
  <si>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</si>
  <si>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</si>
  <si>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</si>
  <si>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</si>
  <si>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</si>
  <si>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</si>
  <si>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</si>
  <si>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</si>
  <si>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</si>
  <si>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</si>
  <si>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</si>
  <si>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</si>
  <si>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</si>
  <si>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</si>
  <si>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</si>
  <si>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</si>
  <si>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</si>
  <si>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</si>
  <si>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</si>
  <si>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</si>
  <si>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</si>
  <si>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</si>
  <si>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</si>
  <si>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</si>
  <si>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</si>
  <si>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</si>
  <si>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</si>
  <si>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</si>
  <si>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</si>
  <si>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</si>
  <si>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</si>
  <si>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</si>
  <si>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</si>
  <si>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</si>
  <si>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</si>
  <si>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</si>
  <si>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</si>
  <si>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</si>
  <si>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</si>
  <si>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</si>
  <si>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</si>
  <si>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</si>
  <si>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</si>
  <si>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</si>
  <si>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</si>
  <si>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</si>
  <si>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</si>
  <si>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</si>
  <si>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</si>
  <si>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</si>
  <si>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</si>
  <si>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</si>
  <si>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</si>
  <si>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</si>
  <si>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</si>
  <si>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</si>
  <si>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</si>
  <si>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</si>
  <si>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</si>
  <si>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</si>
  <si>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</si>
  <si>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</si>
  <si>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</si>
  <si>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</si>
  <si>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</si>
  <si>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</si>
  <si>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</si>
  <si>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</si>
  <si>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</si>
  <si>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</si>
  <si>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</si>
  <si>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</si>
  <si>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</si>
  <si>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</si>
  <si>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</si>
  <si>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</si>
  <si>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</si>
  <si>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</si>
  <si>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</si>
  <si>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</si>
  <si>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</si>
  <si>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</si>
  <si>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</si>
  <si>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</si>
  <si>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</si>
  <si>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</si>
  <si>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</si>
  <si>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</si>
  <si>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</si>
  <si>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</si>
  <si>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</si>
  <si>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</si>
  <si>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</si>
  <si>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</si>
  <si>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</si>
  <si>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</si>
  <si>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</si>
  <si>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</si>
  <si>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</si>
  <si>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</si>
  <si>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</si>
  <si>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</si>
  <si>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</si>
  <si>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</si>
  <si>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</si>
  <si>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</si>
  <si>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</si>
  <si>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</si>
  <si>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</si>
  <si>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</si>
  <si>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</si>
  <si>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</si>
  <si>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</si>
  <si>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</si>
  <si>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</si>
  <si>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</si>
  <si>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</si>
  <si>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</si>
  <si>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</si>
  <si>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</si>
  <si>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</si>
  <si>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</si>
  <si>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</si>
  <si>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</si>
  <si>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</si>
  <si>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</si>
  <si>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</si>
  <si>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</si>
  <si>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</si>
  <si>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</si>
  <si>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</si>
  <si>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</si>
  <si>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</si>
  <si>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</si>
  <si>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</si>
  <si>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</si>
  <si>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</si>
  <si>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</si>
  <si>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</si>
  <si>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</si>
  <si>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</si>
  <si>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</si>
  <si>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</si>
  <si>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</si>
  <si>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</si>
  <si>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</si>
  <si>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</si>
  <si>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</si>
  <si>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</si>
  <si>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</si>
  <si>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</si>
  <si>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</si>
  <si>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</si>
  <si>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</si>
  <si>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</si>
  <si>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</si>
  <si>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</si>
  <si>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</si>
  <si>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</si>
  <si>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</si>
  <si>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</si>
  <si>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</si>
  <si>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</si>
  <si>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</si>
  <si>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</si>
  <si>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</si>
  <si>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</si>
  <si>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</si>
  <si>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</si>
  <si>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</si>
  <si>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</si>
  <si>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</si>
  <si>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</si>
  <si>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</si>
  <si>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</si>
  <si>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</si>
  <si>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</si>
  <si>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</si>
  <si>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</si>
  <si>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</si>
  <si>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</si>
  <si>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</si>
  <si>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</si>
  <si>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</si>
  <si>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</si>
  <si>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</si>
  <si>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</si>
  <si>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</si>
  <si>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</si>
  <si>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</si>
  <si>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</si>
  <si>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</si>
  <si>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</si>
  <si>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</si>
  <si>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</si>
  <si>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</si>
  <si>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</si>
  <si>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</si>
  <si>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</si>
  <si>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</si>
  <si>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</si>
  <si>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</si>
  <si>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</si>
  <si>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</si>
  <si>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</si>
  <si>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</si>
  <si>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</si>
  <si>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</si>
  <si>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</si>
  <si>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</si>
  <si>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</si>
  <si>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</si>
  <si>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</si>
  <si>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</si>
  <si>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</si>
  <si>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</si>
  <si>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</si>
  <si>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</si>
  <si>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</si>
  <si>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</si>
  <si>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</si>
  <si>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</si>
  <si>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</si>
  <si>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</si>
  <si>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</si>
  <si>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</si>
  <si>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</si>
  <si>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</si>
  <si>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</si>
  <si>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</si>
  <si>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</si>
  <si>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</si>
  <si>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</si>
  <si>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</si>
  <si>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</si>
  <si>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</si>
  <si>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</si>
  <si>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</si>
  <si>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</si>
  <si>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</si>
  <si>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</si>
  <si>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</si>
  <si>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</si>
  <si>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</si>
  <si>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</si>
  <si>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</si>
  <si>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</si>
  <si>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</si>
  <si>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</si>
  <si>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</si>
  <si>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</si>
  <si>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</si>
  <si>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</si>
  <si>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</si>
  <si>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</si>
  <si>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</si>
  <si>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</si>
  <si>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</si>
  <si>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</si>
  <si>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</si>
  <si>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</si>
  <si>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</si>
  <si>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</si>
  <si>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</si>
  <si>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</si>
  <si>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</si>
  <si>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</si>
  <si>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</si>
  <si>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</si>
  <si>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</si>
  <si>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</si>
  <si>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</si>
  <si>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</si>
  <si>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</si>
  <si>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</si>
  <si>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</si>
  <si>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</si>
  <si>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</si>
  <si>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</si>
  <si>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</si>
  <si>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</si>
  <si>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</si>
  <si>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</si>
  <si>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</si>
  <si>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</si>
  <si>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</si>
  <si>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</si>
  <si>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</si>
  <si>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</si>
  <si>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</si>
  <si>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</si>
  <si>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</si>
  <si>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</si>
  <si>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</si>
  <si>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</si>
  <si>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</si>
  <si>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</si>
  <si>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</si>
  <si>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</si>
  <si>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</si>
  <si>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</si>
  <si>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</si>
  <si>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</si>
  <si>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</si>
  <si>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</si>
  <si>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</si>
  <si>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</si>
  <si>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</si>
  <si>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</si>
  <si>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</si>
  <si>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</si>
  <si>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</si>
  <si>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</si>
  <si>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</si>
  <si>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</si>
  <si>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</si>
  <si>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</si>
  <si>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</si>
  <si>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</si>
  <si>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</si>
  <si>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</si>
  <si>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</si>
  <si>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</si>
  <si>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</si>
  <si>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</si>
  <si>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</si>
  <si>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</si>
  <si>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</si>
  <si>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</si>
  <si>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</si>
  <si>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</si>
  <si>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</si>
  <si>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</si>
  <si>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</si>
  <si>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</si>
  <si>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</si>
  <si>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</si>
  <si>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</si>
  <si>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</si>
  <si>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</si>
  <si>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</si>
  <si>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</si>
  <si>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</si>
  <si>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</si>
  <si>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</si>
  <si>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</si>
  <si>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</si>
  <si>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</si>
  <si>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</si>
  <si>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</si>
  <si>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</si>
  <si>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</si>
  <si>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</si>
  <si>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</si>
  <si>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</si>
  <si>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</si>
  <si>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</si>
  <si>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</si>
  <si>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</si>
  <si>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</si>
  <si>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</si>
  <si>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</si>
  <si>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</si>
  <si>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</si>
  <si>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</si>
  <si>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</si>
  <si>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</si>
  <si>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</si>
  <si>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</si>
  <si>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</si>
  <si>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</si>
  <si>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</si>
  <si>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</si>
  <si>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</si>
  <si>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</si>
  <si>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</si>
  <si>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</si>
  <si>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</si>
  <si>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</si>
  <si>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</si>
  <si>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</si>
  <si>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</si>
  <si>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</si>
  <si>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</si>
  <si>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</si>
  <si>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</si>
  <si>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</si>
  <si>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</si>
  <si>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</si>
  <si>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</si>
  <si>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</si>
  <si>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</si>
  <si>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</si>
  <si>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</si>
  <si>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</si>
  <si>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</si>
  <si>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</si>
  <si>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</si>
  <si>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</si>
  <si>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</si>
  <si>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</si>
  <si>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</si>
  <si>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</si>
  <si>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</si>
  <si>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</si>
  <si>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</si>
  <si>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</si>
  <si>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</si>
  <si>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</si>
  <si>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</si>
  <si>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</si>
  <si>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</si>
  <si>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</si>
  <si>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</si>
  <si>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</si>
  <si>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</si>
  <si>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</si>
  <si>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</si>
  <si>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</si>
  <si>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</si>
  <si>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</si>
  <si>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</si>
  <si>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</si>
  <si>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</si>
  <si>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</si>
  <si>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</si>
  <si>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</si>
  <si>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</si>
  <si>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</si>
  <si>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</si>
  <si>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</si>
  <si>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</si>
  <si>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</si>
  <si>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</si>
  <si>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</si>
  <si>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</si>
  <si>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</si>
  <si>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</si>
  <si>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</si>
  <si>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</si>
  <si>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</si>
  <si>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</si>
  <si>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</si>
  <si>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</si>
  <si>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</si>
  <si>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</si>
  <si>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</si>
  <si>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</si>
  <si>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</si>
  <si>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</si>
  <si>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</si>
  <si>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</si>
  <si>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</si>
  <si>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</si>
  <si>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</si>
  <si>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</si>
  <si>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</si>
  <si>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</si>
  <si>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</si>
  <si>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</si>
  <si>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</si>
  <si>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</si>
  <si>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</si>
  <si>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</si>
  <si>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</si>
  <si>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</si>
  <si>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</si>
  <si>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</si>
  <si>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</si>
  <si>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</si>
  <si>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</si>
  <si>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</si>
  <si>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</si>
  <si>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</si>
  <si>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</si>
  <si>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</si>
  <si>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</si>
  <si>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</si>
  <si>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</si>
  <si>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</si>
  <si>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</si>
  <si>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</si>
  <si>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</si>
  <si>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</si>
  <si>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</si>
  <si>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</si>
  <si>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</si>
  <si>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</si>
  <si>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</si>
  <si>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</si>
  <si>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</si>
  <si>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</si>
  <si>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</si>
  <si>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</si>
  <si>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</si>
  <si>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</si>
  <si>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</si>
  <si>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</si>
  <si>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</si>
  <si>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</si>
  <si>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</si>
  <si>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</si>
  <si>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</si>
  <si>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</si>
  <si>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</si>
  <si>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</si>
  <si>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</si>
  <si>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</si>
  <si>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</si>
  <si>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</si>
  <si>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</si>
  <si>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</si>
  <si>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</si>
  <si>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</si>
  <si>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</si>
  <si>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</si>
  <si>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</si>
  <si>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</si>
  <si>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</si>
  <si>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</si>
  <si>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</si>
  <si>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</si>
  <si>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</si>
  <si>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</si>
  <si>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</si>
  <si>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</si>
  <si>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</si>
  <si>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</si>
  <si>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</si>
  <si>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</si>
  <si>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</si>
  <si>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</si>
  <si>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</si>
  <si>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</si>
  <si>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</si>
  <si>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</si>
  <si>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</si>
  <si>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</si>
  <si>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</si>
  <si>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</si>
  <si>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</si>
  <si>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</si>
  <si>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</si>
  <si>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</si>
  <si>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</si>
  <si>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</si>
  <si>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</si>
  <si>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</si>
  <si>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</si>
  <si>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</si>
  <si>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</si>
  <si>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</si>
  <si>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</si>
  <si>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</si>
  <si>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</si>
  <si>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</si>
  <si>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</si>
  <si>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</si>
  <si>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</si>
  <si>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</si>
  <si>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</si>
  <si>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</si>
  <si>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</si>
  <si>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</si>
  <si>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</si>
  <si>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</si>
  <si>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</si>
  <si>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</si>
  <si>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</si>
  <si>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</si>
  <si>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</si>
  <si>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</si>
  <si>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</si>
  <si>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</si>
  <si>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</si>
  <si>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</si>
  <si>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</si>
  <si>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</si>
  <si>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</si>
  <si>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</si>
  <si>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</si>
  <si>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</si>
  <si>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</si>
  <si>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</si>
  <si>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</si>
  <si>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</si>
  <si>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</si>
  <si>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</si>
  <si>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</si>
  <si>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</si>
  <si>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</si>
  <si>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</si>
  <si>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</si>
  <si>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</si>
  <si>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</si>
  <si>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</si>
  <si>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</si>
  <si>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</si>
  <si>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</si>
  <si>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</si>
  <si>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</si>
  <si>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</si>
  <si>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</si>
  <si>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</si>
  <si>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</si>
  <si>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</si>
  <si>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</si>
  <si>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</si>
  <si>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</si>
  <si>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</si>
  <si>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</si>
  <si>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</si>
  <si>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</si>
  <si>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</si>
  <si>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</si>
  <si>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</si>
  <si>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</si>
  <si>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</si>
  <si>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</si>
  <si>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</si>
  <si>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</si>
  <si>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</si>
  <si>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</si>
  <si>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</si>
  <si>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</si>
  <si>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</si>
  <si>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</si>
  <si>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</si>
  <si>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</si>
  <si>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</si>
  <si>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</si>
  <si>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</si>
  <si>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</si>
  <si>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</si>
  <si>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</si>
  <si>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</si>
  <si>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</si>
  <si>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</si>
  <si>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</si>
  <si>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</si>
  <si>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</si>
  <si>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</si>
  <si>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</si>
  <si>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</si>
  <si>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</si>
  <si>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</si>
  <si>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</si>
  <si>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</si>
  <si>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</si>
  <si>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</si>
  <si>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</si>
  <si>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</si>
  <si>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</si>
  <si>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</si>
  <si>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</si>
  <si>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</si>
  <si>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</si>
  <si>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</si>
  <si>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</si>
  <si>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</si>
  <si>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</si>
  <si>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</si>
  <si>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</si>
  <si>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</si>
  <si>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</si>
  <si>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</si>
  <si>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</si>
  <si>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</si>
  <si>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</si>
  <si>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</si>
  <si>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</si>
  <si>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</si>
  <si>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</si>
  <si>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</si>
  <si>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</si>
  <si>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</si>
  <si>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</si>
  <si>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</si>
  <si>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</si>
  <si>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</si>
  <si>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</si>
  <si>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</si>
  <si>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</si>
  <si>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</si>
  <si>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</si>
  <si>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</si>
  <si>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</si>
  <si>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</si>
  <si>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</si>
  <si>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</si>
  <si>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</si>
  <si>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</si>
  <si>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</si>
  <si>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</si>
  <si>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</si>
  <si>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</si>
  <si>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</si>
  <si>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</si>
  <si>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</si>
  <si>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</si>
  <si>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</si>
  <si>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</si>
  <si>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</si>
  <si>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</si>
  <si>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</si>
  <si>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</si>
  <si>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</si>
  <si>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</si>
  <si>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</si>
  <si>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</si>
  <si>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</si>
  <si>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</si>
  <si>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</si>
  <si>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</si>
  <si>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</si>
  <si>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</si>
  <si>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</si>
  <si>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</si>
  <si>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</si>
  <si>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</si>
  <si>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</si>
  <si>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</si>
  <si>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</si>
  <si>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</si>
  <si>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</si>
  <si>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</si>
  <si>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</si>
  <si>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</si>
  <si>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</si>
  <si>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</si>
  <si>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</si>
  <si>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</si>
  <si>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</si>
  <si>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</si>
  <si>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</si>
  <si>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</si>
  <si>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</si>
  <si>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</si>
  <si>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</si>
  <si>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</si>
  <si>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</si>
  <si>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</si>
  <si>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</si>
  <si>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</si>
  <si>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</si>
  <si>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</si>
  <si>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</si>
  <si>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</si>
  <si>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</si>
  <si>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</si>
  <si>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</si>
  <si>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</si>
  <si>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</si>
  <si>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</si>
  <si>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</si>
  <si>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</si>
  <si>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</si>
  <si>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</si>
  <si>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</si>
  <si>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</si>
  <si>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</si>
  <si>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</si>
  <si>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</si>
  <si>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</si>
  <si>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</si>
  <si>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</si>
  <si>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</si>
  <si>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</si>
  <si>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</si>
  <si>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</si>
  <si>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</si>
  <si>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</si>
  <si>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</si>
  <si>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</si>
  <si>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</si>
  <si>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</si>
  <si>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</si>
  <si>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</si>
  <si>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</si>
  <si>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</si>
  <si>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</si>
  <si>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</si>
  <si>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</si>
  <si>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</si>
  <si>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</si>
  <si>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</si>
  <si>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</si>
  <si>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</si>
  <si>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</si>
  <si>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</si>
  <si>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</si>
  <si>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</si>
  <si>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</si>
  <si>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</si>
  <si>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</si>
  <si>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</si>
  <si>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</si>
  <si>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</si>
  <si>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</si>
  <si>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</si>
  <si>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</si>
  <si>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</si>
  <si>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</si>
  <si>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</si>
  <si>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</si>
  <si>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</si>
  <si>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</si>
  <si>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</si>
  <si>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</si>
  <si>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</si>
  <si>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</si>
  <si>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</si>
  <si>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</si>
  <si>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</si>
  <si>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</si>
  <si>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</si>
  <si>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</si>
  <si>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</si>
  <si>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</si>
  <si>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</si>
  <si>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</si>
  <si>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</si>
  <si>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</si>
  <si>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</si>
  <si>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</si>
  <si>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</si>
  <si>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</si>
  <si>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</si>
  <si>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</si>
  <si>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</si>
  <si>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</si>
  <si>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</si>
  <si>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</si>
  <si>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</si>
  <si>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</si>
  <si>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</si>
  <si>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</si>
  <si>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</si>
  <si>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</si>
  <si>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</si>
  <si>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</si>
  <si>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</si>
  <si>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</si>
  <si>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</si>
  <si>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</si>
  <si>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</si>
  <si>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</si>
  <si>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</si>
  <si>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</si>
  <si>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</si>
  <si>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</si>
  <si>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</si>
  <si>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</si>
  <si>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</si>
  <si>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</si>
  <si>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</si>
  <si>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</si>
  <si>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</si>
  <si>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</si>
  <si>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</si>
  <si>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</si>
  <si>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</si>
  <si>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</si>
  <si>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</si>
  <si>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</si>
  <si>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</si>
  <si>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</si>
  <si>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</si>
  <si>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</si>
  <si>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</si>
  <si>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</si>
  <si>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</si>
  <si>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</si>
  <si>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</si>
  <si>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</si>
  <si>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</si>
  <si>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</si>
  <si>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</si>
  <si>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</si>
  <si>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</si>
  <si>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</si>
  <si>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</si>
  <si>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</si>
  <si>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</si>
  <si>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</si>
  <si>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</si>
  <si>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</si>
  <si>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</si>
  <si>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</si>
  <si>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</si>
  <si>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</si>
  <si>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</si>
  <si>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</si>
  <si>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</si>
  <si>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</si>
  <si>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</si>
  <si>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</si>
  <si>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</si>
  <si>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</si>
  <si>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</si>
  <si>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</si>
  <si>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</si>
  <si>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</si>
  <si>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</si>
  <si>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</si>
  <si>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</si>
  <si>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</si>
  <si>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</si>
  <si>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</si>
  <si>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</si>
  <si>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</si>
  <si>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</si>
  <si>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</si>
  <si>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</si>
  <si>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</si>
  <si>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</si>
  <si>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</si>
  <si>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</si>
  <si>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</si>
  <si>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</si>
  <si>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</si>
  <si>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</si>
  <si>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</si>
  <si>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</si>
  <si>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</si>
  <si>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</si>
  <si>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</si>
  <si>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</si>
  <si>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</si>
  <si>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</si>
  <si>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</si>
  <si>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</si>
  <si>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</si>
  <si>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</si>
  <si>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</si>
  <si>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</si>
  <si>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</si>
  <si>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</si>
  <si>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</si>
  <si>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</si>
  <si>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</si>
  <si>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</si>
  <si>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</si>
  <si>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</si>
  <si>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</si>
  <si>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</si>
  <si>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</si>
  <si>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</si>
  <si>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</si>
  <si>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</si>
  <si>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</si>
  <si>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</si>
  <si>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</si>
  <si>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</si>
  <si>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</si>
  <si>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</si>
  <si>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</si>
  <si>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</si>
  <si>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</si>
  <si>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</si>
  <si>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</si>
  <si>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</si>
  <si>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</si>
  <si>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</si>
  <si>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</si>
  <si>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</si>
  <si>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</si>
  <si>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</si>
  <si>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</si>
  <si>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</si>
  <si>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</si>
  <si>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</si>
  <si>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</si>
  <si>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</si>
  <si>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</si>
  <si>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</si>
  <si>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</si>
  <si>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</si>
  <si>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</si>
  <si>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</si>
  <si>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</si>
  <si>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</si>
  <si>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</si>
  <si>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</si>
  <si>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</si>
  <si>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</si>
  <si>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</si>
  <si>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</si>
  <si>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</si>
  <si>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</si>
  <si>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</si>
  <si>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</si>
  <si>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</si>
  <si>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</si>
  <si>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</si>
  <si>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</si>
  <si>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</si>
  <si>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</si>
  <si>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</si>
  <si>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</si>
  <si>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</si>
  <si>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</si>
  <si>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</si>
  <si>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</si>
  <si>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</si>
  <si>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</si>
  <si>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</si>
  <si>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</si>
  <si>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</si>
  <si>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</si>
  <si>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</si>
  <si>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</si>
  <si>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</si>
  <si>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</si>
  <si>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</si>
  <si>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</si>
  <si>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</si>
  <si>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</si>
  <si>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</si>
  <si>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</si>
  <si>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</si>
  <si>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</si>
  <si>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</si>
  <si>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</si>
  <si>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</si>
  <si>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</si>
  <si>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</si>
  <si>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</si>
  <si>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</si>
  <si>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</si>
  <si>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</si>
  <si>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</si>
  <si>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</si>
  <si>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</si>
  <si>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</si>
  <si>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</si>
  <si>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</si>
  <si>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</si>
  <si>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</si>
  <si>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</si>
  <si>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</si>
  <si>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</si>
  <si>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</si>
  <si>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</si>
  <si>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</si>
  <si>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</si>
  <si>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</si>
  <si>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</si>
  <si>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</si>
  <si>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</si>
  <si>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</si>
  <si>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</si>
  <si>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</si>
  <si>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</si>
  <si>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</si>
  <si>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</si>
  <si>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</si>
  <si>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</si>
  <si>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</si>
  <si>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</si>
  <si>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</si>
  <si>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</si>
  <si>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</si>
  <si>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</si>
  <si>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</si>
  <si>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</si>
  <si>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</si>
  <si>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</si>
  <si>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</si>
  <si>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</si>
  <si>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</si>
  <si>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</si>
  <si>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</si>
  <si>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</si>
  <si>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</si>
  <si>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</si>
  <si>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</si>
  <si>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</si>
  <si>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</si>
  <si>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</si>
  <si>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</si>
  <si>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</si>
  <si>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</si>
  <si>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</si>
  <si>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</si>
  <si>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</si>
  <si>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</si>
  <si>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</si>
  <si>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</si>
  <si>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</si>
  <si>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</si>
  <si>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</si>
  <si>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</si>
  <si>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</si>
  <si>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</si>
  <si>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</si>
  <si>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</si>
  <si>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</si>
  <si>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</si>
  <si>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</si>
  <si>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</si>
  <si>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</si>
  <si>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</si>
  <si>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</si>
  <si>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</si>
  <si>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</si>
  <si>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</si>
  <si>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</si>
  <si>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</si>
  <si>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</si>
  <si>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</si>
  <si>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</si>
  <si>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</si>
  <si>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</si>
  <si>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</si>
  <si>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</si>
  <si>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</si>
  <si>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</si>
  <si>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</si>
  <si>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</si>
  <si>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</si>
  <si>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</si>
  <si>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</si>
  <si>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</si>
  <si>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</si>
  <si>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</si>
  <si>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</si>
  <si>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</si>
  <si>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</si>
  <si>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</si>
  <si>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</si>
  <si>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</si>
  <si>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</si>
  <si>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</si>
  <si>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</si>
  <si>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</si>
  <si>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</si>
  <si>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</si>
  <si>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</si>
  <si>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</si>
  <si>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</si>
  <si>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</si>
  <si>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</si>
  <si>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</si>
  <si>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</si>
  <si>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</si>
  <si>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</si>
  <si>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</si>
  <si>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</si>
  <si>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</si>
  <si>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</si>
  <si>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</si>
  <si>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</si>
  <si>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</si>
  <si>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</si>
  <si>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</si>
  <si>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</si>
  <si>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</si>
  <si>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</si>
  <si>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</si>
  <si>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</si>
  <si>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</si>
  <si>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</si>
  <si>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</si>
  <si>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</si>
  <si>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</si>
  <si>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</si>
  <si>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</si>
  <si>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</si>
  <si>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</si>
  <si>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</si>
  <si>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</si>
  <si>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</si>
  <si>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</si>
  <si>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</si>
  <si>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</si>
  <si>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</si>
  <si>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</si>
  <si>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</si>
  <si>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</si>
  <si>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</si>
  <si>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</si>
  <si>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</si>
  <si>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</si>
  <si>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</si>
  <si>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</si>
  <si>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</si>
  <si>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</si>
  <si>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</si>
  <si>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</si>
  <si>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</si>
  <si>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</si>
  <si>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</si>
  <si>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</si>
  <si>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</si>
  <si>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</si>
  <si>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</si>
  <si>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</si>
  <si>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</si>
  <si>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</si>
  <si>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</si>
  <si>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</si>
  <si>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</si>
  <si>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</si>
  <si>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</si>
  <si>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</si>
  <si>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</si>
  <si>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</si>
  <si>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</si>
  <si>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</si>
  <si>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</si>
  <si>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</si>
  <si>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</si>
  <si>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</si>
  <si>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</si>
  <si>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</si>
  <si>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</si>
  <si>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</si>
  <si>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</si>
  <si>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</si>
  <si>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</si>
  <si>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</si>
  <si>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</si>
  <si>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</si>
  <si>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</si>
  <si>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</si>
  <si>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</si>
  <si>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</si>
  <si>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</si>
  <si>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</si>
  <si>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</si>
  <si>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</si>
  <si>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</si>
  <si>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</si>
  <si>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</si>
  <si>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</si>
  <si>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</si>
  <si>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</si>
  <si>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</si>
  <si>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</si>
  <si>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</si>
  <si>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</si>
  <si>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</si>
  <si>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</si>
  <si>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</si>
  <si>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</si>
  <si>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</si>
  <si>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</si>
  <si>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</si>
  <si>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</si>
  <si>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</si>
  <si>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</si>
  <si>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</si>
  <si>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</si>
  <si>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</si>
  <si>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</si>
  <si>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</si>
  <si>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</si>
  <si>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</si>
  <si>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</si>
  <si>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</si>
  <si>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</si>
  <si>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</si>
  <si>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</si>
  <si>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</si>
  <si>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</si>
  <si>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</si>
  <si>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</si>
  <si>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</si>
  <si>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</si>
  <si>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</si>
  <si>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</si>
  <si>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</si>
  <si>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</si>
  <si>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</si>
  <si>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</si>
  <si>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</si>
  <si>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</si>
  <si>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</si>
  <si>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</si>
  <si>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</si>
  <si>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</si>
  <si>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</si>
  <si>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</si>
  <si>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</si>
  <si>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</si>
  <si>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</si>
  <si>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</si>
  <si>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</si>
  <si>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</si>
  <si>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</si>
  <si>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</si>
  <si>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</si>
  <si>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</si>
  <si>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</si>
  <si>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</si>
  <si>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</si>
  <si>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</si>
  <si>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</si>
  <si>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</si>
  <si>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</si>
  <si>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</si>
  <si>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</si>
  <si>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</si>
  <si>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</si>
  <si>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</si>
  <si>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</si>
  <si>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</si>
  <si>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</si>
  <si>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</si>
  <si>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</si>
  <si>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</si>
  <si>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</si>
  <si>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</si>
  <si>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</si>
  <si>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</si>
  <si>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</si>
  <si>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</si>
  <si>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</si>
  <si>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</si>
  <si>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</si>
  <si>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</si>
  <si>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</si>
  <si>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</si>
  <si>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</si>
  <si>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</si>
  <si>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</si>
  <si>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</si>
  <si>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</si>
  <si>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</si>
  <si>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</si>
  <si>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</si>
  <si>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</si>
  <si>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</si>
  <si>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</si>
  <si>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</si>
  <si>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</si>
  <si>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</si>
  <si>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</si>
  <si>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</si>
  <si>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</si>
  <si>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</si>
  <si>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</si>
  <si>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</si>
  <si>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</si>
  <si>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</si>
  <si>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</si>
  <si>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</si>
  <si>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</si>
  <si>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</si>
  <si>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</si>
  <si>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</si>
  <si>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</si>
  <si>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</si>
  <si>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</si>
  <si>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</si>
  <si>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</si>
  <si>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</si>
  <si>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</si>
  <si>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</si>
  <si>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</si>
  <si>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</si>
  <si>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</si>
  <si>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</si>
  <si>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</si>
  <si>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</si>
  <si>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</si>
  <si>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</si>
  <si>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</si>
  <si>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</si>
  <si>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</si>
  <si>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</si>
  <si>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</si>
  <si>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</si>
  <si>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</si>
  <si>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</si>
  <si>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</si>
  <si>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</si>
  <si>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</si>
  <si>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</si>
  <si>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</si>
  <si>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</si>
  <si>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</si>
  <si>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</si>
  <si>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</si>
  <si>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</si>
  <si>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</si>
  <si>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</si>
  <si>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</si>
  <si>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</si>
  <si>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</si>
  <si>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</si>
  <si>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</si>
  <si>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</si>
  <si>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</si>
  <si>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</si>
  <si>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</si>
  <si>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</si>
  <si>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</si>
  <si>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</si>
  <si>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</si>
  <si>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</si>
  <si>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</si>
  <si>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</si>
  <si>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</si>
  <si>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</si>
  <si>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</si>
  <si>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</si>
  <si>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</si>
  <si>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</si>
  <si>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</si>
  <si>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</si>
  <si>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</si>
  <si>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</si>
  <si>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</si>
  <si>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</si>
  <si>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</si>
  <si>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</si>
  <si>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</si>
  <si>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</si>
  <si>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</si>
  <si>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</si>
  <si>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</si>
  <si>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</si>
  <si>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</si>
  <si>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</si>
  <si>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</si>
  <si>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</si>
  <si>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</si>
  <si>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</si>
  <si>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</si>
  <si>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</si>
  <si>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</si>
  <si>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</si>
  <si>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</si>
  <si>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</si>
  <si>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</si>
  <si>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</si>
  <si>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</si>
  <si>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</si>
  <si>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</si>
  <si>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</si>
  <si>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</si>
  <si>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</si>
  <si>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</si>
  <si>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</si>
  <si>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</si>
  <si>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</si>
  <si>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</si>
  <si>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</si>
  <si>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</si>
  <si>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</si>
  <si>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</si>
  <si>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</si>
  <si>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</si>
  <si>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</si>
  <si>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</si>
  <si>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</si>
  <si>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</si>
  <si>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</si>
  <si>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</si>
  <si>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</si>
  <si>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</si>
  <si>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</si>
  <si>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</si>
  <si>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</si>
  <si>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</si>
  <si>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</si>
  <si>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</si>
  <si>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</si>
  <si>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</si>
  <si>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</si>
  <si>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</si>
  <si>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</si>
  <si>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</si>
  <si>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</si>
  <si>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</si>
  <si>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</si>
  <si>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</si>
  <si>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</si>
  <si>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</si>
  <si>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</si>
  <si>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</si>
  <si>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</si>
  <si>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</si>
  <si>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</si>
  <si>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</si>
  <si>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</si>
  <si>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</si>
  <si>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</si>
  <si>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</si>
  <si>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</si>
  <si>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</si>
  <si>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</si>
  <si>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</si>
  <si>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</si>
  <si>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</si>
  <si>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</si>
  <si>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</si>
  <si>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</si>
  <si>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</si>
  <si>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</si>
  <si>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</si>
  <si>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</si>
  <si>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</si>
  <si>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</si>
  <si>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</si>
  <si>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</si>
  <si>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</si>
  <si>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</si>
  <si>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</si>
  <si>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</si>
  <si>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</si>
  <si>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</si>
  <si>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</si>
  <si>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</si>
  <si>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</si>
  <si>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</si>
  <si>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</si>
  <si>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</si>
  <si>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</si>
  <si>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</si>
  <si>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</si>
  <si>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</si>
  <si>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</si>
  <si>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</si>
  <si>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</si>
  <si>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</si>
  <si>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</si>
  <si>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</si>
  <si>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</si>
  <si>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</si>
  <si>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</si>
  <si>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</si>
  <si>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</si>
  <si>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</si>
  <si>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</si>
  <si>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</si>
  <si>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</si>
  <si>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</si>
  <si>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</si>
  <si>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</si>
  <si>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</si>
  <si>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</si>
  <si>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</si>
  <si>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</si>
  <si>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</si>
  <si>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</si>
  <si>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</si>
  <si>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</si>
  <si>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</si>
  <si>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</si>
  <si>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</si>
  <si>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</si>
  <si>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</si>
  <si>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</si>
  <si>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</si>
  <si>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</si>
  <si>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</si>
  <si>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</si>
  <si>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</si>
  <si>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</si>
  <si>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</si>
  <si>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</si>
  <si>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</si>
  <si>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</si>
  <si>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</si>
  <si>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</si>
  <si>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</si>
  <si>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</si>
  <si>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</si>
  <si>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</si>
  <si>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</si>
  <si>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</si>
  <si>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</si>
  <si>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</si>
  <si>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</si>
  <si>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</si>
  <si>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</si>
  <si>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</si>
  <si>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</si>
  <si>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</si>
  <si>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</si>
  <si>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</si>
  <si>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</si>
  <si>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</si>
  <si>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</si>
  <si>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</si>
  <si>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</si>
  <si>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</si>
  <si>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</si>
  <si>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</si>
  <si>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</si>
  <si>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</si>
  <si>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</si>
  <si>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</si>
  <si>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</si>
  <si>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</si>
  <si>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</si>
  <si>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</si>
  <si>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</si>
  <si>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</si>
  <si>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</si>
  <si>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</si>
  <si>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</si>
  <si>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</si>
  <si>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</si>
  <si>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</si>
  <si>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</si>
  <si>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</si>
  <si>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</si>
  <si>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</si>
  <si>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</si>
  <si>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</si>
  <si>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</si>
  <si>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</si>
  <si>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</si>
  <si>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</si>
  <si>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</si>
  <si>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</si>
  <si>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</si>
  <si>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</si>
  <si>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</si>
  <si>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</si>
  <si>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</si>
  <si>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</si>
  <si>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</si>
  <si>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</si>
  <si>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</si>
  <si>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</si>
  <si>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</si>
  <si>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</si>
  <si>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</si>
  <si>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</si>
  <si>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</si>
  <si>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</si>
  <si>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</si>
  <si>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</si>
  <si>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</si>
  <si>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</si>
  <si>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</si>
  <si>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</si>
  <si>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</si>
  <si>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</si>
  <si>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</si>
  <si>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</si>
  <si>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</si>
  <si>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</si>
  <si>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</si>
  <si>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</si>
  <si>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</si>
  <si>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</si>
  <si>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</si>
  <si>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</si>
  <si>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</si>
  <si>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</si>
  <si>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</si>
  <si>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</si>
  <si>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</si>
  <si>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</si>
  <si>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</si>
  <si>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</si>
  <si>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</si>
  <si>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</si>
  <si>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</si>
  <si>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</si>
  <si>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</si>
  <si>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</si>
  <si>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</si>
  <si>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</si>
  <si>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</si>
  <si>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</si>
  <si>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</si>
  <si>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</si>
  <si>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</si>
  <si>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</si>
  <si>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</si>
  <si>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</si>
  <si>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</si>
  <si>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</si>
  <si>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</si>
  <si>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</si>
  <si>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</si>
  <si>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</si>
  <si>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</si>
  <si>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</si>
  <si>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</si>
  <si>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</si>
  <si>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</si>
  <si>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</si>
  <si>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</si>
  <si>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</si>
  <si>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</si>
  <si>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</si>
  <si>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</si>
  <si>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</si>
  <si>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</si>
  <si>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</si>
  <si>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</si>
  <si>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</si>
  <si>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</si>
  <si>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</si>
  <si>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</si>
  <si>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</si>
  <si>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</si>
  <si>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</si>
  <si>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</si>
  <si>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</si>
  <si>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</si>
  <si>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</si>
  <si>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</si>
  <si>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</si>
  <si>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</si>
  <si>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</si>
  <si>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</si>
  <si>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</si>
  <si>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</si>
  <si>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</si>
  <si>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</si>
  <si>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</si>
  <si>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</si>
  <si>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</si>
  <si>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</si>
  <si>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</si>
  <si>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</si>
  <si>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</si>
  <si>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</si>
  <si>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</si>
  <si>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</si>
  <si>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</si>
  <si>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</si>
  <si>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</si>
  <si>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</si>
  <si>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</si>
  <si>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</si>
  <si>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</si>
  <si>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</si>
  <si>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</si>
  <si>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</si>
  <si>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</si>
  <si>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</si>
  <si>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</si>
  <si>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</si>
  <si>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</si>
  <si>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</si>
  <si>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</si>
  <si>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</si>
  <si>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</si>
  <si>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</si>
  <si>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</si>
  <si>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</si>
  <si>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</si>
  <si>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</si>
  <si>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</si>
  <si>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</si>
  <si>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</si>
  <si>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</si>
  <si>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</si>
  <si>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</si>
  <si>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</si>
  <si>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</si>
  <si>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</si>
  <si>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</si>
  <si>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</si>
  <si>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</si>
  <si>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</si>
  <si>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</si>
  <si>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</si>
  <si>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</si>
  <si>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</si>
  <si>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</si>
  <si>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</si>
  <si>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</si>
  <si>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</si>
  <si>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</si>
  <si>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</si>
  <si>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</si>
  <si>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</si>
  <si>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</si>
  <si>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</si>
  <si>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</si>
  <si>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</si>
  <si>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</si>
  <si>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</si>
  <si>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</si>
  <si>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</si>
  <si>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</si>
  <si>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</si>
  <si>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</si>
  <si>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</si>
  <si>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</si>
  <si>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</si>
  <si>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</si>
  <si>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</si>
  <si>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</si>
  <si>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</si>
  <si>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</si>
  <si>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</si>
  <si>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</si>
  <si>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</si>
  <si>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</si>
  <si>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</si>
  <si>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</si>
  <si>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</si>
  <si>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</si>
  <si>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</si>
  <si>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</si>
  <si>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</si>
  <si>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</si>
  <si>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</si>
  <si>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</si>
  <si>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</si>
  <si>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</si>
  <si>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</si>
  <si>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</si>
  <si>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</si>
  <si>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</si>
  <si>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</si>
  <si>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</si>
  <si>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</si>
  <si>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</si>
  <si>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</si>
  <si>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</si>
  <si>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</si>
  <si>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</si>
  <si>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</si>
  <si>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</si>
  <si>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</si>
  <si>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</si>
  <si>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</si>
  <si>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</si>
  <si>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</si>
  <si>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</si>
  <si>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</si>
  <si>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</si>
  <si>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</si>
  <si>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</si>
  <si>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</si>
  <si>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</si>
  <si>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</si>
  <si>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</si>
  <si>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</si>
  <si>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</si>
  <si>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</si>
  <si>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</si>
  <si>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</si>
  <si>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</si>
  <si>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</si>
  <si>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</si>
  <si>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</si>
  <si>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</si>
  <si>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</si>
  <si>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</si>
  <si>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</si>
  <si>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</si>
  <si>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</si>
  <si>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</si>
  <si>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</si>
  <si>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</si>
  <si>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</si>
  <si>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</si>
  <si>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</si>
  <si>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</si>
  <si>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</si>
  <si>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</si>
  <si>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</si>
  <si>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</si>
  <si>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</si>
  <si>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</si>
  <si>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</si>
  <si>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</si>
  <si>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</si>
  <si>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</si>
  <si>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</si>
  <si>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</si>
  <si>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</si>
  <si>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</si>
  <si>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</si>
  <si>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</si>
  <si>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</si>
  <si>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</si>
  <si>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</si>
  <si>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</si>
  <si>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</si>
  <si>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</si>
  <si>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</si>
  <si>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</si>
  <si>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</si>
  <si>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</si>
  <si>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</si>
  <si>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</si>
  <si>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</si>
  <si>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</si>
  <si>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</si>
  <si>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</si>
  <si>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</si>
  <si>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</si>
  <si>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</si>
  <si>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</si>
  <si>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</si>
  <si>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</si>
  <si>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</si>
  <si>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</si>
  <si>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</si>
  <si>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</si>
  <si>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</si>
  <si>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</si>
  <si>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</si>
  <si>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</si>
  <si>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</si>
  <si>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</si>
  <si>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</si>
  <si>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</si>
  <si>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</si>
  <si>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</si>
  <si>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</si>
  <si>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</si>
  <si>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</si>
  <si>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</si>
  <si>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</si>
  <si>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</si>
  <si>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</si>
  <si>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</si>
  <si>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</si>
  <si>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</si>
  <si>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</si>
  <si>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</si>
  <si>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</si>
  <si>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</si>
  <si>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</si>
  <si>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</si>
  <si>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</si>
  <si>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</si>
  <si>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</si>
  <si>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</si>
  <si>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</si>
  <si>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</si>
  <si>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</si>
  <si>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</si>
  <si>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</si>
  <si>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</si>
  <si>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</si>
  <si>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</si>
  <si>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</si>
  <si>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</si>
  <si>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</si>
  <si>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</si>
  <si>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</si>
  <si>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</si>
  <si>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</si>
  <si>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</si>
  <si>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</si>
  <si>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</si>
  <si>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</si>
  <si>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</si>
  <si>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</si>
  <si>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</si>
  <si>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</si>
  <si>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</si>
  <si>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</si>
  <si>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</si>
  <si>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</si>
  <si>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</si>
  <si>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</si>
  <si>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</si>
  <si>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</si>
  <si>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</si>
  <si>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</si>
  <si>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</si>
  <si>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</si>
  <si>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</si>
  <si>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</si>
  <si>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</si>
  <si>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</si>
  <si>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</si>
  <si>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</si>
  <si>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</si>
  <si>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</si>
  <si>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</si>
  <si>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</si>
  <si>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</si>
  <si>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</si>
  <si>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</si>
  <si>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</si>
  <si>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</si>
  <si>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</si>
  <si>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</si>
  <si>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</si>
  <si>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</si>
  <si>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</si>
  <si>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</si>
  <si>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</si>
  <si>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</si>
  <si>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</si>
  <si>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</si>
  <si>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</si>
  <si>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</si>
  <si>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</si>
  <si>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</si>
  <si>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</si>
  <si>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</si>
  <si>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</si>
  <si>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</si>
  <si>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</si>
  <si>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</si>
  <si>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</si>
  <si>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</si>
  <si>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</si>
  <si>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</si>
  <si>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</si>
  <si>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</si>
  <si>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</si>
  <si>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</si>
  <si>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</si>
  <si>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</si>
  <si>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</si>
  <si>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</si>
  <si>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</si>
  <si>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</si>
  <si>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</si>
  <si>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</si>
  <si>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</si>
  <si>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</si>
  <si>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</si>
  <si>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</si>
  <si>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</si>
  <si>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</si>
  <si>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</si>
  <si>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</si>
  <si>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</si>
  <si>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</si>
  <si>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</si>
  <si>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</si>
  <si>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</si>
  <si>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</si>
  <si>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</si>
  <si>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</si>
  <si>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</si>
  <si>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</si>
  <si>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</si>
  <si>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</si>
  <si>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</si>
  <si>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</si>
  <si>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</si>
  <si>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</si>
  <si>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</si>
  <si>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</si>
  <si>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</si>
  <si>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</si>
  <si>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</si>
  <si>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</si>
  <si>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</si>
  <si>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</si>
  <si>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</si>
  <si>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</si>
  <si>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</si>
  <si>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</si>
  <si>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</si>
  <si>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</si>
  <si>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</si>
  <si>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</si>
  <si>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</si>
  <si>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</si>
  <si>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</si>
  <si>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</si>
  <si>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</si>
  <si>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</si>
  <si>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</si>
  <si>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</si>
  <si>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</si>
  <si>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</si>
  <si>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</si>
  <si>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</si>
  <si>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</si>
  <si>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</si>
  <si>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</si>
  <si>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</si>
  <si>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</si>
  <si>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</si>
  <si>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</si>
  <si>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</si>
  <si>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</si>
  <si>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</si>
  <si>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</si>
  <si>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</si>
  <si>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</si>
  <si>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</si>
  <si>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</si>
  <si>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</si>
  <si>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</si>
  <si>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</si>
  <si>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</si>
  <si>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</si>
  <si>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</si>
  <si>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</si>
  <si>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</si>
  <si>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</si>
  <si>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</si>
  <si>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</si>
  <si>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</si>
  <si>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</si>
  <si>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</si>
  <si>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</si>
  <si>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</si>
  <si>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</si>
  <si>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</si>
  <si>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</si>
  <si>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</si>
  <si>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</si>
  <si>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</si>
  <si>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</si>
  <si>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</si>
  <si>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</si>
  <si>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</si>
  <si>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</si>
  <si>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</si>
  <si>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</si>
  <si>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</si>
  <si>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</si>
  <si>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</si>
  <si>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</si>
  <si>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</si>
  <si>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</si>
  <si>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</si>
  <si>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</si>
  <si>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</si>
  <si>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</si>
  <si>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</si>
  <si>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</si>
  <si>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</si>
  <si>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</si>
  <si>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</si>
  <si>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</si>
  <si>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</si>
  <si>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</si>
  <si>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</si>
  <si>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</si>
  <si>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</si>
  <si>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</si>
  <si>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</si>
  <si>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</si>
  <si>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</si>
  <si>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</si>
  <si>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</si>
  <si>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</si>
  <si>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</si>
  <si>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</si>
  <si>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</si>
  <si>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</si>
  <si>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</si>
  <si>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</si>
  <si>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</si>
  <si>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</si>
  <si>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</si>
  <si>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</si>
  <si>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</si>
  <si>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</si>
  <si>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</si>
  <si>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</si>
  <si>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</si>
  <si>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</si>
  <si>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</si>
  <si>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</si>
  <si>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</si>
  <si>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</si>
  <si>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</si>
  <si>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</si>
  <si>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</si>
  <si>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</si>
  <si>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</si>
  <si>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</si>
  <si>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</si>
  <si>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</si>
  <si>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</si>
  <si>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</si>
  <si>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</si>
  <si>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</si>
  <si>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</si>
  <si>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</si>
  <si>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</si>
  <si>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</si>
  <si>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</si>
  <si>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</si>
  <si>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</si>
  <si>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</si>
  <si>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</si>
  <si>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</si>
  <si>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</si>
  <si>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</si>
  <si>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</si>
  <si>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</si>
  <si>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</si>
  <si>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</si>
  <si>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</si>
  <si>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</si>
  <si>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</si>
  <si>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</si>
  <si>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</si>
  <si>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</si>
  <si>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</si>
  <si>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</si>
  <si>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</si>
  <si>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</si>
  <si>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</si>
  <si>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</si>
  <si>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</si>
  <si>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</si>
  <si>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</si>
  <si>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</si>
  <si>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</si>
  <si>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</si>
  <si>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</si>
  <si>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</si>
  <si>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</si>
  <si>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</si>
  <si>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</si>
  <si>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</si>
  <si>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</si>
  <si>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</si>
  <si>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</si>
  <si>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</si>
  <si>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</si>
  <si>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</si>
  <si>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</si>
  <si>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</si>
  <si>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</si>
  <si>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</si>
  <si>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</si>
  <si>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</si>
  <si>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</si>
  <si>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</si>
  <si>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</si>
  <si>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</si>
  <si>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</si>
  <si>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</si>
  <si>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</si>
  <si>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</si>
  <si>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</si>
  <si>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</si>
  <si>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</si>
  <si>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</si>
  <si>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</si>
  <si>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</si>
  <si>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</si>
  <si>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</si>
  <si>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</si>
  <si>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</si>
  <si>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</si>
  <si>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</si>
  <si>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</si>
  <si>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</si>
  <si>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</si>
  <si>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</si>
  <si>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</si>
  <si>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</si>
  <si>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</si>
  <si>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</si>
  <si>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</si>
  <si>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</si>
  <si>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</si>
  <si>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</si>
  <si>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</si>
  <si>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</si>
  <si>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</si>
  <si>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</si>
  <si>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</si>
  <si>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</si>
  <si>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</si>
  <si>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</si>
  <si>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</si>
  <si>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</si>
  <si>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</si>
  <si>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</si>
  <si>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</si>
  <si>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</si>
  <si>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</si>
  <si>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</si>
  <si>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</si>
  <si>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</si>
  <si>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</si>
  <si>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</si>
  <si>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</si>
  <si>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</si>
  <si>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</si>
  <si>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</si>
  <si>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</si>
  <si>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</si>
  <si>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</si>
  <si>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</si>
  <si>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</si>
  <si>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</si>
  <si>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</si>
  <si>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</si>
  <si>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</si>
  <si>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</si>
  <si>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</si>
  <si>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</si>
  <si>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</si>
  <si>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</si>
  <si>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</si>
  <si>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</si>
  <si>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</si>
  <si>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</si>
  <si>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</si>
  <si>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</si>
  <si>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</si>
  <si>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</si>
  <si>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</si>
  <si>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</si>
  <si>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</si>
  <si>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</si>
  <si>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</si>
  <si>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</si>
  <si>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</si>
  <si>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</si>
  <si>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</si>
  <si>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</si>
  <si>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</si>
  <si>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</si>
  <si>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</si>
  <si>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</si>
  <si>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</si>
  <si>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</si>
  <si>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</si>
  <si>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</si>
  <si>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</si>
  <si>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</si>
  <si>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</si>
  <si>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</si>
  <si>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</si>
  <si>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</si>
  <si>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</si>
  <si>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</si>
  <si>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</si>
  <si>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</si>
  <si>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</si>
  <si>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</si>
  <si>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</si>
  <si>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</si>
  <si>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</si>
  <si>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</si>
  <si>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</si>
  <si>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</si>
  <si>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</si>
  <si>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</si>
  <si>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</si>
  <si>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</si>
  <si>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</si>
  <si>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</si>
  <si>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</si>
  <si>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</si>
  <si>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</si>
  <si>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</si>
  <si>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</si>
  <si>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</si>
  <si>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</si>
  <si>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</si>
  <si>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</si>
  <si>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</si>
  <si>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</si>
  <si>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</si>
  <si>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</si>
  <si>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</si>
  <si>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</si>
  <si>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</si>
  <si>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</si>
  <si>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</si>
  <si>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</si>
  <si>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</si>
  <si>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</si>
  <si>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</si>
  <si>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</si>
  <si>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</si>
  <si>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</si>
  <si>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</si>
  <si>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</si>
  <si>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</si>
  <si>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</si>
  <si>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</si>
  <si>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</si>
  <si>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</si>
  <si>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</si>
  <si>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</si>
  <si>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</si>
  <si>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</si>
  <si>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</si>
  <si>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</si>
  <si>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</si>
  <si>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</si>
  <si>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</si>
  <si>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</si>
  <si>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</si>
  <si>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</si>
  <si>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</si>
  <si>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</si>
  <si>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</si>
  <si>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</si>
  <si>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</si>
  <si>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</si>
  <si>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</si>
  <si>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</si>
  <si>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</si>
  <si>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</si>
  <si>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</si>
  <si>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</si>
  <si>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</si>
  <si>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</si>
  <si>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</si>
  <si>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</si>
  <si>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</si>
  <si>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</si>
  <si>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</si>
  <si>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</si>
  <si>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</si>
  <si>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</si>
  <si>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</si>
  <si>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</si>
  <si>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</si>
  <si>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</si>
  <si>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</si>
  <si>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</si>
  <si>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</si>
  <si>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</si>
  <si>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</si>
  <si>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</si>
  <si>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</si>
  <si>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</si>
  <si>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</si>
  <si>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</si>
  <si>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</si>
  <si>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</si>
  <si>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</si>
  <si>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</si>
  <si>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</si>
  <si>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</si>
  <si>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</si>
  <si>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</si>
  <si>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</si>
  <si>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</si>
  <si>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</si>
  <si>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</si>
  <si>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</si>
  <si>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</si>
  <si>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</si>
  <si>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</si>
  <si>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</si>
  <si>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</si>
  <si>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</si>
  <si>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</si>
  <si>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</si>
  <si>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</si>
  <si>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</si>
  <si>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</si>
  <si>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</si>
  <si>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</si>
  <si>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</si>
  <si>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</si>
  <si>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</si>
  <si>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</si>
  <si>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</si>
  <si>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</si>
  <si>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</si>
  <si>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</si>
  <si>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</si>
  <si>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</si>
  <si>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</si>
  <si>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</si>
  <si>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</si>
  <si>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</si>
  <si>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</si>
  <si>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</si>
  <si>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</si>
  <si>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</si>
  <si>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</si>
  <si>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</si>
  <si>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</si>
  <si>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</si>
  <si>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</si>
  <si>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</si>
  <si>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</si>
  <si>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</si>
  <si>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</si>
  <si>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</si>
  <si>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</si>
  <si>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</si>
  <si>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</si>
  <si>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</si>
  <si>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</si>
  <si>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</si>
  <si>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</si>
  <si>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</si>
  <si>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</si>
  <si>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</si>
  <si>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</si>
  <si>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</si>
  <si>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</si>
  <si>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</si>
  <si>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</si>
  <si>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</si>
  <si>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</si>
  <si>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</si>
  <si>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</si>
  <si>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</si>
  <si>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</si>
  <si>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</si>
  <si>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</si>
  <si>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</si>
  <si>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</si>
  <si>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</si>
  <si>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</si>
  <si>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</si>
  <si>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</si>
  <si>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</si>
  <si>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</si>
  <si>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</si>
  <si>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</si>
  <si>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</si>
  <si>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</si>
  <si>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</si>
  <si>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</si>
  <si>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</si>
  <si>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</si>
  <si>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</si>
  <si>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</si>
  <si>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</si>
  <si>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</si>
  <si>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</si>
  <si>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</si>
  <si>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</si>
  <si>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</si>
  <si>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</si>
  <si>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</si>
  <si>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</si>
  <si>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</si>
  <si>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</si>
  <si>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</si>
  <si>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</si>
  <si>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</si>
  <si>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</si>
  <si>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</si>
  <si>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</si>
  <si>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</si>
  <si>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</si>
  <si>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</si>
  <si>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</si>
  <si>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</si>
  <si>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</si>
  <si>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</si>
  <si>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</si>
  <si>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</si>
  <si>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</si>
  <si>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</si>
  <si>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</si>
  <si>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</si>
  <si>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</si>
  <si>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</si>
  <si>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</si>
  <si>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</si>
  <si>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</si>
  <si>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</si>
  <si>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</si>
  <si>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</si>
  <si>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</si>
  <si>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</si>
  <si>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</si>
  <si>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</si>
  <si>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</si>
  <si>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</si>
  <si>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</si>
  <si>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</si>
  <si>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</si>
  <si>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</si>
  <si>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</si>
  <si>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</si>
  <si>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</si>
  <si>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</si>
  <si>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</si>
  <si>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</si>
  <si>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</si>
  <si>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</si>
  <si>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</si>
  <si>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</si>
  <si>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</si>
  <si>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</si>
  <si>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</si>
  <si>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</si>
  <si>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</si>
  <si>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</si>
  <si>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</si>
  <si>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</si>
  <si>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</si>
  <si>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</si>
  <si>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</si>
  <si>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</si>
  <si>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</si>
  <si>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</si>
  <si>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</si>
  <si>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</si>
  <si>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</si>
  <si>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</si>
  <si>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</si>
  <si>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</si>
  <si>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</si>
  <si>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</si>
  <si>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</si>
  <si>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</si>
  <si>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</si>
  <si>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</si>
  <si>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</si>
  <si>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</si>
  <si>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</si>
  <si>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</si>
  <si>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</si>
  <si>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</si>
  <si>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</si>
  <si>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</si>
  <si>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</si>
  <si>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</si>
  <si>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</si>
  <si>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</si>
  <si>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</si>
  <si>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</si>
  <si>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</si>
  <si>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</si>
  <si>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</si>
  <si>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</si>
  <si>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</si>
  <si>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</si>
  <si>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</si>
  <si>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</si>
  <si>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</si>
  <si>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</si>
  <si>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</si>
  <si>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</si>
  <si>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</si>
  <si>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</si>
  <si>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</si>
  <si>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</si>
  <si>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</si>
  <si>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</si>
  <si>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</si>
  <si>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</si>
  <si>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</si>
  <si>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</si>
  <si>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</si>
  <si>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</si>
  <si>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</si>
  <si>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</si>
  <si>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</si>
  <si>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</si>
  <si>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</si>
  <si>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</si>
  <si>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</si>
  <si>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</si>
  <si>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</si>
  <si>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</si>
  <si>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</si>
  <si>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</si>
  <si>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</si>
  <si>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</si>
  <si>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</si>
  <si>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</si>
  <si>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</si>
  <si>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</si>
  <si>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</si>
  <si>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</si>
  <si>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</si>
  <si>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</si>
  <si>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</si>
  <si>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</si>
  <si>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</si>
  <si>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</si>
  <si>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</si>
  <si>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</si>
  <si>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</si>
  <si>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</si>
  <si>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</si>
  <si>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</si>
  <si>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</si>
  <si>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</si>
  <si>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</si>
  <si>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</si>
  <si>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</si>
  <si>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</si>
  <si>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</si>
  <si>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</si>
  <si>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</si>
  <si>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</si>
  <si>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</si>
  <si>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</si>
  <si>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</si>
  <si>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</si>
  <si>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</si>
  <si>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</si>
  <si>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</si>
  <si>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</si>
  <si>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</si>
  <si>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</si>
  <si>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</si>
  <si>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</si>
  <si>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</si>
  <si>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</si>
  <si>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</si>
  <si>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</si>
  <si>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</si>
  <si>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</si>
  <si>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</si>
  <si>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</si>
  <si>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</si>
  <si>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</si>
  <si>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</si>
  <si>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</si>
  <si>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</si>
  <si>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</si>
  <si>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</si>
  <si>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</si>
  <si>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</si>
  <si>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</si>
  <si>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</si>
  <si>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</si>
  <si>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</si>
  <si>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</si>
  <si>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</si>
  <si>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</si>
  <si>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</si>
  <si>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</si>
  <si>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</si>
  <si>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</si>
  <si>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</si>
  <si>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</si>
  <si>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</si>
  <si>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</si>
  <si>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</si>
  <si>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</si>
  <si>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</si>
  <si>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</si>
  <si>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</si>
  <si>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</si>
  <si>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</si>
  <si>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</si>
  <si>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</si>
  <si>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</si>
  <si>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</si>
  <si>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</si>
  <si>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</si>
  <si>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</si>
  <si>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</si>
  <si>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</si>
  <si>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</si>
  <si>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</si>
  <si>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</si>
  <si>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</si>
  <si>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</si>
  <si>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</si>
  <si>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</si>
  <si>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</si>
  <si>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</si>
  <si>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</si>
  <si>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</si>
  <si>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</si>
  <si>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</si>
  <si>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</si>
  <si>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</si>
  <si>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</si>
  <si>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</si>
  <si>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</si>
  <si>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</si>
  <si>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</si>
  <si>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</si>
  <si>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</si>
  <si>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</si>
  <si>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</si>
  <si>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</si>
  <si>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</si>
  <si>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</si>
  <si>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</si>
  <si>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</si>
  <si>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</si>
  <si>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</si>
  <si>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</si>
  <si>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</si>
  <si>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</si>
  <si>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</si>
  <si>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</si>
  <si>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</si>
  <si>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</si>
  <si>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</si>
  <si>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</si>
  <si>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</si>
  <si>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</si>
  <si>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</si>
  <si>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</si>
  <si>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</si>
  <si>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</si>
  <si>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</si>
  <si>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</si>
  <si>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</si>
  <si>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</si>
  <si>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</si>
  <si>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</si>
  <si>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</si>
  <si>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</si>
  <si>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</si>
  <si>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</si>
  <si>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</si>
  <si>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</si>
  <si>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</si>
  <si>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</si>
  <si>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</si>
  <si>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</si>
  <si>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</si>
  <si>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</si>
  <si>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</si>
  <si>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</si>
  <si>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</si>
  <si>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</si>
  <si>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</si>
  <si>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</si>
  <si>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</si>
  <si>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</si>
  <si>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</si>
  <si>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</si>
  <si>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</si>
  <si>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</si>
  <si>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</si>
  <si>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</si>
  <si>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</si>
  <si>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</si>
  <si>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</si>
  <si>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</si>
  <si>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</si>
  <si>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</si>
  <si>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</si>
  <si>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</si>
  <si>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</si>
  <si>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</si>
  <si>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</si>
  <si>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</si>
  <si>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</si>
  <si>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</si>
  <si>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</si>
  <si>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</si>
  <si>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</si>
  <si>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</si>
  <si>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</si>
  <si>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</si>
  <si>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</si>
  <si>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</si>
  <si>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</si>
  <si>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</si>
  <si>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</si>
  <si>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</si>
  <si>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</si>
  <si>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</si>
  <si>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</si>
  <si>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</si>
  <si>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</si>
  <si>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</si>
  <si>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</si>
  <si>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</si>
  <si>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</si>
  <si>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</si>
  <si>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</si>
  <si>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</si>
  <si>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</si>
  <si>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</si>
  <si>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</si>
  <si>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</si>
  <si>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</si>
  <si>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</si>
  <si>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</si>
  <si>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</si>
  <si>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</si>
  <si>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</si>
  <si>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</si>
  <si>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</si>
  <si>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</si>
  <si>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</si>
  <si>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</si>
  <si>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</si>
  <si>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</si>
  <si>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</si>
  <si>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</si>
  <si>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</si>
  <si>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</si>
  <si>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</si>
  <si>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</si>
  <si>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</si>
  <si>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</si>
  <si>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</si>
  <si>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</si>
  <si>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</si>
  <si>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</si>
  <si>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</si>
  <si>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</si>
  <si>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</si>
  <si>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</si>
  <si>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</si>
  <si>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</si>
  <si>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</si>
  <si>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</si>
  <si>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</si>
  <si>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</si>
  <si>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</si>
  <si>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</si>
  <si>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</si>
  <si>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</si>
  <si>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</si>
  <si>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</si>
  <si>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</si>
  <si>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</si>
  <si>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</si>
  <si>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</si>
  <si>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</si>
  <si>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</si>
  <si>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</si>
  <si>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</si>
  <si>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</si>
  <si>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</si>
  <si>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</si>
  <si>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</si>
  <si>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</si>
  <si>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</si>
  <si>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</si>
  <si>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</si>
  <si>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</si>
  <si>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</si>
  <si>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</si>
  <si>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</si>
  <si>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</si>
  <si>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</si>
  <si>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</si>
  <si>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</si>
  <si>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</si>
  <si>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</si>
  <si>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</si>
  <si>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</si>
  <si>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</si>
  <si>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</si>
  <si>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</si>
  <si>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</si>
  <si>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</si>
  <si>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</si>
  <si>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</si>
  <si>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</si>
  <si>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</si>
  <si>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</si>
  <si>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</si>
  <si>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</si>
  <si>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</si>
  <si>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</si>
  <si>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</si>
  <si>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</si>
  <si>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</si>
  <si>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</si>
  <si>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</si>
  <si>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</si>
  <si>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</si>
  <si>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</si>
  <si>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</si>
  <si>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</si>
  <si>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</si>
  <si>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</si>
  <si>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</si>
  <si>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</si>
  <si>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</si>
  <si>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</si>
  <si>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</si>
  <si>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</si>
  <si>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</si>
  <si>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</si>
  <si>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</si>
  <si>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</si>
  <si>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</si>
  <si>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</si>
  <si>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</si>
  <si>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</si>
  <si>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</si>
  <si>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</si>
  <si>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</si>
  <si>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</si>
  <si>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</si>
  <si>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</si>
  <si>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</si>
  <si>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</si>
  <si>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</si>
  <si>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</si>
  <si>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</si>
  <si>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</si>
  <si>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</si>
  <si>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</si>
  <si>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</si>
  <si>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</si>
  <si>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</si>
  <si>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</si>
  <si>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</si>
  <si>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</si>
  <si>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</si>
  <si>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</si>
  <si>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</si>
  <si>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</si>
  <si>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</si>
  <si>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</si>
  <si>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</si>
  <si>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</si>
  <si>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</si>
  <si>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</si>
  <si>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</si>
  <si>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</si>
  <si>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</si>
  <si>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</si>
  <si>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</si>
  <si>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</si>
  <si>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</si>
  <si>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</si>
  <si>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</si>
  <si>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</si>
  <si>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</si>
  <si>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</si>
  <si>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</si>
  <si>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</si>
  <si>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</si>
  <si>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</si>
  <si>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</si>
  <si>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</si>
  <si>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</si>
  <si>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</si>
  <si>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</si>
  <si>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</si>
  <si>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</si>
  <si>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</si>
  <si>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</si>
  <si>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</si>
  <si>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</si>
  <si>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</si>
  <si>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</si>
  <si>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</si>
  <si>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</si>
  <si>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</si>
  <si>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</si>
  <si>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</si>
  <si>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</si>
  <si>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</si>
  <si>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</si>
  <si>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</si>
  <si>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</si>
  <si>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</si>
  <si>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</si>
  <si>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</si>
  <si>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</si>
  <si>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</si>
  <si>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</si>
  <si>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</si>
  <si>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</si>
  <si>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</si>
  <si>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</si>
  <si>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</si>
  <si>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</si>
  <si>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</si>
  <si>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</si>
  <si>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</si>
  <si>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</si>
  <si>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</si>
  <si>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</si>
  <si>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</si>
  <si>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</si>
  <si>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</si>
  <si>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</si>
  <si>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</si>
  <si>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</si>
  <si>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</si>
  <si>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</si>
  <si>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</si>
  <si>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</si>
  <si>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</si>
  <si>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</si>
  <si>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</si>
  <si>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</si>
  <si>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</si>
  <si>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</si>
  <si>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</si>
  <si>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</si>
  <si>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</si>
  <si>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</si>
  <si>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</si>
  <si>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</si>
  <si>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</si>
  <si>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</si>
  <si>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</si>
  <si>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</si>
  <si>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</si>
  <si>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</si>
  <si>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</si>
  <si>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</si>
  <si>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</si>
  <si>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</si>
  <si>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</si>
  <si>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</si>
  <si>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</si>
  <si>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</si>
  <si>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</si>
  <si>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</si>
  <si>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</si>
  <si>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</si>
  <si>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</si>
  <si>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</si>
  <si>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</si>
  <si>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</si>
  <si>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</si>
  <si>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</si>
  <si>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</si>
  <si>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</si>
  <si>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</si>
  <si>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</si>
  <si>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</si>
  <si>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</si>
  <si>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</si>
  <si>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</si>
  <si>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</si>
  <si>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</si>
  <si>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</si>
  <si>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</si>
  <si>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</si>
  <si>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</si>
  <si>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</si>
  <si>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</si>
  <si>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</si>
  <si>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</si>
  <si>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</si>
  <si>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</si>
  <si>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</si>
  <si>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</si>
  <si>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</si>
  <si>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</si>
  <si>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</si>
  <si>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</si>
  <si>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</si>
  <si>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</si>
  <si>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</si>
  <si>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</si>
  <si>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</si>
  <si>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</si>
  <si>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</si>
  <si>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</si>
  <si>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</si>
  <si>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</si>
  <si>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</si>
  <si>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</si>
  <si>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</si>
  <si>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</si>
  <si>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</si>
  <si>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</si>
  <si>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</si>
  <si>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</si>
  <si>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</si>
  <si>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</si>
  <si>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</si>
  <si>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</si>
  <si>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</si>
  <si>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</si>
  <si>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</si>
  <si>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</si>
  <si>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</si>
  <si>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</si>
  <si>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</si>
  <si>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</si>
  <si>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</si>
  <si>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</si>
  <si>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</si>
  <si>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</si>
  <si>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</si>
  <si>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</si>
  <si>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</si>
  <si>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</si>
  <si>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</si>
  <si>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</si>
  <si>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</si>
  <si>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</si>
  <si>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</si>
  <si>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</si>
  <si>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</si>
  <si>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</si>
  <si>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</si>
  <si>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</si>
  <si>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</si>
  <si>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</si>
  <si>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</si>
  <si>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</si>
  <si>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</si>
  <si>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</si>
  <si>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</si>
  <si>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</si>
  <si>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</si>
  <si>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</si>
  <si>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</si>
  <si>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</si>
  <si>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</si>
  <si>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</si>
  <si>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</si>
  <si>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</si>
  <si>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</si>
  <si>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</si>
  <si>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</si>
  <si>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</si>
  <si>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</si>
  <si>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</si>
  <si>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</si>
  <si>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</si>
  <si>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</si>
  <si>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</si>
  <si>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</si>
  <si>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</si>
  <si>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</si>
  <si>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</si>
  <si>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</si>
  <si>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</si>
  <si>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</si>
  <si>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</si>
  <si>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</si>
  <si>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</si>
  <si>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</si>
  <si>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</si>
  <si>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</si>
  <si>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</si>
  <si>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</si>
  <si>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</si>
  <si>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</si>
  <si>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</si>
  <si>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</si>
  <si>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</si>
  <si>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</si>
  <si>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</si>
  <si>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</si>
  <si>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</si>
  <si>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</si>
  <si>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</si>
  <si>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</si>
  <si>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</si>
  <si>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</si>
  <si>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</si>
  <si>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</si>
  <si>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</si>
  <si>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</si>
  <si>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</si>
  <si>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</si>
  <si>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</si>
  <si>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</si>
  <si>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</si>
  <si>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</si>
  <si>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</si>
  <si>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</si>
  <si>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</si>
  <si>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</si>
  <si>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</si>
  <si>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</si>
  <si>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</si>
  <si>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</si>
  <si>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</si>
  <si>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</si>
  <si>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</si>
  <si>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</si>
  <si>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</si>
  <si>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</si>
  <si>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</si>
  <si>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</si>
  <si>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</si>
  <si>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</si>
  <si>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</si>
  <si>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</si>
  <si>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</si>
  <si>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</si>
  <si>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</si>
  <si>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</si>
  <si>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</si>
  <si>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</si>
  <si>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</si>
  <si>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</si>
  <si>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</si>
  <si>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</si>
  <si>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</si>
  <si>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</si>
  <si>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</si>
  <si>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</si>
  <si>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</si>
  <si>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</si>
  <si>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</si>
  <si>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</si>
  <si>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</si>
  <si>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</si>
  <si>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</si>
  <si>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</si>
  <si>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</si>
  <si>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</si>
  <si>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</si>
  <si>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</si>
  <si>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</si>
  <si>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</si>
  <si>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</si>
  <si>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</si>
  <si>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</si>
  <si>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</si>
  <si>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</si>
  <si>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</si>
  <si>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</si>
  <si>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</si>
  <si>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</si>
  <si>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</si>
  <si>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</si>
  <si>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</si>
  <si>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</si>
  <si>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</si>
  <si>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</si>
  <si>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</si>
  <si>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</si>
  <si>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</si>
  <si>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</si>
  <si>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</si>
  <si>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</si>
  <si>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</si>
  <si>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</si>
  <si>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</si>
  <si>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</si>
  <si>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</si>
  <si>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</si>
  <si>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</si>
  <si>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</si>
  <si>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</si>
  <si>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</si>
  <si>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</si>
  <si>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</si>
  <si>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</si>
  <si>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</si>
  <si>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</si>
  <si>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</si>
  <si>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</si>
  <si>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</si>
  <si>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</si>
  <si>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</si>
  <si>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</si>
  <si>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</si>
  <si>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</si>
  <si>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</si>
  <si>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</si>
  <si>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</si>
  <si>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</si>
  <si>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</si>
  <si>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</si>
  <si>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</si>
  <si>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</si>
  <si>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</si>
  <si>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</si>
  <si>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</si>
  <si>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</si>
  <si>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</si>
  <si>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</si>
  <si>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</si>
  <si>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</si>
  <si>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</si>
  <si>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</si>
  <si>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</si>
  <si>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</si>
  <si>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</si>
  <si>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</si>
  <si>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</si>
  <si>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</si>
  <si>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</si>
  <si>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</si>
  <si>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</si>
  <si>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</si>
  <si>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</si>
  <si>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</si>
  <si>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</si>
  <si>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</si>
  <si>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</si>
  <si>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</si>
  <si>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</si>
  <si>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</si>
  <si>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</si>
  <si>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</si>
  <si>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</si>
  <si>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</si>
  <si>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</si>
  <si>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</si>
  <si>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</si>
  <si>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</si>
  <si>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</si>
  <si>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</si>
  <si>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</si>
  <si>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</si>
  <si>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</si>
  <si>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</si>
  <si>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</si>
  <si>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</si>
  <si>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</si>
  <si>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</si>
  <si>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</si>
  <si>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</si>
  <si>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</si>
  <si>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</si>
  <si>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</si>
  <si>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</si>
  <si>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</si>
  <si>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</si>
  <si>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</si>
  <si>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</si>
  <si>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</si>
  <si>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</si>
  <si>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</si>
  <si>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</si>
  <si>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</si>
  <si>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</si>
  <si>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</si>
  <si>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</si>
  <si>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</si>
  <si>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</si>
  <si>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</si>
  <si>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</si>
  <si>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</si>
  <si>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</si>
  <si>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</si>
  <si>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</si>
  <si>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</si>
  <si>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</si>
  <si>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</si>
  <si>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</si>
  <si>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</si>
  <si>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</si>
  <si>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</si>
  <si>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</si>
  <si>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</si>
  <si>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</si>
  <si>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</si>
  <si>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</si>
  <si>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</si>
  <si>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</si>
  <si>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</si>
  <si>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</si>
  <si>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</si>
  <si>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</si>
  <si>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</si>
  <si>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</si>
  <si>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</si>
  <si>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</si>
  <si>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</si>
  <si>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</si>
  <si>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</si>
  <si>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</si>
  <si>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</si>
  <si>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</si>
  <si>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</si>
  <si>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</si>
  <si>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</si>
  <si>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</si>
  <si>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</si>
  <si>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</si>
  <si>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</si>
  <si>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</si>
  <si>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</si>
  <si>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</si>
  <si>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</si>
  <si>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</si>
  <si>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</si>
  <si>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</si>
  <si>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</si>
  <si>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</si>
  <si>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</si>
  <si>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</si>
  <si>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</si>
  <si>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</si>
  <si>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</si>
  <si>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</si>
  <si>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</si>
  <si>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</si>
  <si>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</si>
  <si>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</si>
  <si>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</si>
  <si>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</si>
  <si>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</si>
  <si>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</si>
  <si>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</si>
  <si>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</si>
  <si>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</si>
  <si>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</si>
  <si>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</si>
  <si>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</si>
  <si>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</si>
  <si>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</si>
  <si>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</si>
  <si>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</si>
  <si>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</si>
  <si>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</si>
  <si>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</si>
  <si>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</si>
  <si>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</si>
  <si>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</si>
  <si>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</si>
  <si>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</si>
  <si>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</si>
  <si>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</si>
  <si>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</si>
  <si>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</si>
  <si>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</si>
  <si>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</si>
  <si>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</si>
  <si>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</si>
  <si>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</si>
  <si>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</si>
  <si>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</si>
  <si>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</si>
  <si>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</si>
  <si>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</si>
  <si>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</si>
  <si>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</si>
  <si>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</si>
  <si>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</si>
  <si>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</si>
  <si>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</si>
  <si>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</si>
  <si>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</si>
  <si>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</si>
  <si>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</si>
  <si>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</si>
  <si>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</si>
  <si>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</si>
  <si>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</si>
  <si>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</si>
  <si>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</si>
  <si>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</si>
  <si>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</si>
  <si>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</si>
  <si>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</si>
  <si>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</si>
  <si>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</si>
  <si>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</si>
  <si>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</si>
  <si>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</si>
  <si>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</si>
  <si>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</si>
  <si>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</si>
  <si>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</si>
  <si>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</si>
  <si>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</si>
  <si>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</si>
  <si>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</si>
  <si>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</si>
  <si>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</si>
  <si>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</si>
  <si>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</si>
  <si>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</si>
  <si>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</si>
  <si>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</si>
  <si>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</si>
  <si>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</si>
  <si>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</si>
  <si>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</si>
  <si>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</si>
  <si>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</si>
  <si>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</si>
  <si>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</si>
  <si>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</si>
  <si>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</si>
  <si>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</si>
  <si>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</si>
  <si>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</si>
  <si>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</si>
  <si>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</si>
  <si>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</si>
  <si>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</si>
  <si>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</si>
  <si>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</si>
  <si>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</si>
  <si>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</si>
  <si>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</si>
  <si>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</si>
  <si>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</si>
  <si>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</si>
  <si>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</si>
  <si>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</si>
  <si>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</si>
  <si>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</si>
  <si>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</si>
  <si>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</si>
  <si>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</si>
  <si>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</si>
  <si>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</si>
  <si>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</si>
  <si>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</si>
  <si>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</si>
  <si>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</si>
  <si>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</si>
  <si>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</si>
  <si>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</si>
  <si>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</si>
  <si>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</si>
  <si>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</si>
  <si>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</si>
  <si>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</si>
  <si>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</si>
  <si>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</si>
  <si>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</si>
  <si>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</si>
  <si>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</si>
  <si>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</si>
  <si>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</si>
  <si>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</si>
  <si>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</si>
  <si>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</si>
  <si>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</si>
  <si>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</si>
  <si>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</si>
  <si>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</si>
  <si>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</si>
  <si>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</si>
  <si>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</si>
  <si>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</si>
  <si>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</si>
  <si>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</si>
  <si>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</si>
  <si>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</si>
  <si>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</si>
  <si>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</si>
  <si>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</si>
  <si>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</si>
  <si>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</si>
  <si>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</si>
  <si>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</si>
  <si>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</si>
  <si>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</si>
  <si>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</si>
  <si>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</si>
  <si>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</si>
  <si>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</si>
  <si>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</si>
  <si>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</si>
  <si>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</si>
  <si>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</si>
  <si>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</si>
  <si>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</si>
  <si>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</si>
  <si>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</si>
  <si>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</si>
  <si>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</si>
  <si>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</si>
  <si>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</si>
  <si>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</si>
  <si>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</si>
  <si>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</si>
  <si>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</si>
  <si>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</si>
  <si>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</si>
  <si>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</si>
  <si>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</si>
  <si>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</si>
  <si>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</si>
  <si>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</si>
  <si>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</si>
  <si>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</si>
  <si>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</si>
  <si>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</si>
  <si>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</si>
  <si>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</si>
  <si>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</si>
  <si>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</si>
  <si>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</si>
  <si>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</si>
  <si>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</si>
  <si>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</si>
  <si>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</si>
  <si>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</si>
  <si>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</si>
  <si>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</si>
  <si>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</si>
  <si>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</si>
  <si>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</si>
  <si>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</si>
  <si>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</si>
  <si>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</si>
  <si>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</si>
  <si>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</si>
  <si>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</si>
  <si>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</si>
  <si>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</si>
  <si>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</si>
  <si>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</si>
  <si>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</si>
  <si>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</si>
  <si>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</si>
  <si>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</si>
  <si>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</si>
  <si>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</si>
  <si>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</si>
  <si>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</si>
  <si>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</si>
  <si>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</si>
  <si>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</si>
  <si>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</si>
  <si>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</si>
  <si>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</si>
  <si>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</si>
  <si>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</si>
  <si>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</si>
  <si>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</si>
  <si>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</si>
  <si>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</si>
  <si>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</si>
  <si>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</si>
  <si>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</si>
  <si>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</si>
  <si>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</si>
  <si>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</si>
  <si>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</si>
  <si>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</si>
  <si>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</si>
  <si>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</si>
  <si>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</si>
  <si>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</si>
  <si>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</si>
  <si>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</si>
  <si>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</si>
  <si>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</si>
  <si>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</si>
  <si>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</si>
  <si>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</si>
  <si>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</si>
  <si>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</si>
  <si>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</si>
  <si>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</si>
  <si>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</si>
  <si>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</si>
  <si>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</si>
  <si>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</si>
  <si>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</si>
  <si>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</si>
  <si>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</si>
  <si>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</si>
  <si>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</si>
  <si>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</si>
  <si>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</si>
  <si>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</si>
  <si>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</si>
  <si>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</si>
  <si>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</si>
  <si>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</si>
  <si>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</si>
  <si>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</si>
  <si>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</si>
  <si>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</si>
  <si>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</si>
  <si>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</si>
  <si>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</si>
  <si>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</si>
  <si>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</si>
  <si>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</si>
  <si>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</si>
  <si>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</si>
  <si>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</si>
  <si>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</si>
  <si>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</si>
  <si>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</si>
  <si>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</si>
  <si>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</si>
  <si>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</si>
  <si>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</si>
  <si>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</si>
  <si>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</si>
  <si>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</si>
  <si>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</si>
  <si>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</si>
  <si>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</si>
  <si>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</si>
  <si>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</si>
  <si>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</si>
  <si>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</si>
  <si>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</si>
  <si>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</si>
  <si>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</si>
  <si>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</si>
  <si>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</si>
  <si>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</si>
  <si>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</si>
  <si>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</si>
  <si>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</si>
  <si>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</si>
  <si>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</si>
  <si>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</si>
  <si>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</si>
  <si>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</si>
  <si>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</si>
  <si>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</si>
  <si>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</si>
  <si>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</si>
  <si>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</si>
  <si>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</si>
  <si>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</si>
  <si>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</si>
  <si>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</si>
  <si>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</si>
  <si>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</si>
  <si>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</si>
  <si>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</si>
  <si>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</si>
  <si>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</si>
  <si>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</si>
  <si>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</si>
  <si>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</si>
  <si>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</si>
  <si>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</si>
  <si>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</si>
  <si>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</si>
  <si>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</si>
  <si>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</si>
  <si>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</si>
  <si>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</si>
  <si>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</si>
  <si>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</si>
  <si>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</si>
  <si>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</si>
  <si>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</si>
  <si>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</si>
  <si>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</si>
  <si>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</si>
  <si>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</si>
  <si>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</si>
  <si>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</si>
  <si>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</si>
  <si>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</si>
  <si>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</si>
  <si>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</si>
  <si>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</si>
  <si>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</si>
  <si>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</si>
  <si>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</si>
  <si>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</si>
  <si>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</si>
  <si>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</si>
  <si>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</si>
  <si>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</si>
  <si>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</si>
  <si>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</si>
  <si>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</si>
  <si>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</si>
  <si>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</si>
  <si>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</si>
  <si>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</si>
  <si>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</si>
  <si>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</si>
  <si>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</si>
  <si>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</si>
  <si>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</si>
  <si>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</si>
  <si>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</si>
  <si>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</si>
  <si>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</si>
  <si>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</si>
  <si>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</si>
  <si>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</si>
  <si>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</si>
  <si>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</si>
  <si>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</si>
  <si>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</si>
  <si>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</si>
  <si>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</si>
  <si>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</si>
  <si>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</si>
  <si>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</si>
  <si>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</si>
  <si>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</si>
  <si>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</si>
  <si>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</si>
  <si>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</si>
  <si>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</si>
  <si>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</si>
  <si>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</si>
  <si>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</si>
  <si>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</si>
  <si>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</si>
  <si>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</si>
  <si>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</si>
  <si>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</si>
  <si>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</si>
  <si>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</si>
  <si>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</si>
  <si>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</si>
  <si>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</si>
  <si>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</si>
  <si>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</si>
  <si>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</si>
  <si>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</si>
  <si>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</si>
  <si>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</si>
  <si>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</si>
  <si>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</si>
  <si>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</si>
  <si>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</si>
  <si>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</si>
  <si>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</si>
  <si>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</si>
  <si>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</si>
  <si>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</si>
  <si>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</si>
  <si>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</si>
  <si>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</si>
  <si>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</si>
  <si>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</si>
  <si>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</si>
  <si>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</si>
  <si>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</si>
  <si>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</si>
  <si>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</si>
  <si>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</si>
  <si>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</si>
  <si>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</si>
  <si>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</si>
  <si>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</si>
  <si>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</si>
  <si>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</si>
  <si>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</si>
  <si>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</si>
  <si>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</si>
  <si>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</si>
  <si>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</si>
  <si>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</si>
  <si>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</si>
  <si>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</si>
  <si>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</si>
  <si>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</si>
  <si>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</si>
  <si>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</si>
  <si>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</si>
  <si>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</si>
  <si>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</si>
  <si>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</si>
  <si>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</si>
  <si>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</si>
  <si>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</si>
  <si>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</si>
  <si>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</si>
  <si>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</si>
  <si>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</si>
  <si>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</si>
  <si>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</si>
  <si>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</si>
  <si>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</si>
  <si>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</si>
  <si>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</si>
  <si>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</si>
  <si>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</si>
  <si>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</si>
  <si>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</si>
  <si>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</si>
  <si>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</si>
  <si>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</si>
  <si>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</si>
  <si>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</si>
  <si>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</si>
  <si>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</si>
  <si>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</si>
  <si>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</si>
  <si>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</si>
  <si>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</si>
  <si>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</si>
  <si>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</si>
  <si>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</si>
  <si>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</si>
  <si>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</si>
  <si>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</si>
  <si>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</si>
  <si>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</si>
  <si>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</si>
  <si>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</si>
  <si>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</si>
  <si>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</si>
  <si>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</si>
  <si>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</si>
  <si>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</si>
  <si>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</si>
  <si>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</si>
  <si>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</si>
  <si>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</si>
  <si>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</si>
  <si>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</si>
  <si>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</si>
  <si>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</si>
  <si>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</si>
  <si>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</si>
  <si>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</si>
  <si>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</si>
  <si>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</si>
  <si>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</si>
  <si>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</si>
  <si>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</si>
  <si>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</si>
  <si>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</si>
  <si>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</si>
  <si>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</si>
  <si>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</si>
  <si>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</si>
  <si>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</si>
  <si>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</si>
  <si>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</si>
  <si>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</si>
  <si>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</si>
  <si>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</si>
  <si>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</si>
  <si>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</si>
  <si>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</si>
  <si>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</si>
  <si>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</si>
  <si>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</si>
  <si>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</si>
  <si>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</si>
  <si>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</si>
  <si>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</si>
  <si>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</si>
  <si>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</si>
  <si>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</si>
  <si>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</si>
  <si>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</si>
  <si>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</si>
  <si>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</si>
  <si>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</si>
  <si>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</si>
  <si>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</si>
  <si>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</si>
  <si>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</si>
  <si>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</si>
  <si>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</si>
  <si>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</si>
  <si>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</si>
  <si>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</si>
  <si>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</si>
  <si>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</si>
  <si>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</si>
  <si>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</si>
  <si>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</si>
  <si>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</si>
  <si>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</si>
  <si>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</si>
  <si>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</si>
  <si>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</si>
  <si>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</si>
  <si>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</si>
  <si>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</si>
  <si>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</si>
  <si>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</si>
  <si>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</si>
  <si>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</si>
  <si>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</si>
  <si>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</si>
  <si>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</si>
  <si>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</si>
  <si>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</si>
  <si>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</si>
  <si>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</si>
  <si>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</si>
  <si>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</si>
  <si>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</si>
  <si>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</si>
  <si>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</si>
  <si>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</si>
  <si>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</si>
  <si>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</si>
  <si>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</si>
  <si>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</si>
  <si>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</si>
  <si>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</si>
  <si>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</si>
  <si>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</si>
  <si>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</si>
  <si>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</si>
  <si>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</si>
  <si>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</si>
  <si>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</si>
  <si>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</si>
  <si>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</si>
  <si>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</si>
  <si>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</si>
  <si>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</si>
  <si>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</si>
  <si>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</si>
  <si>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</si>
  <si>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</si>
  <si>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</si>
  <si>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</si>
  <si>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</si>
  <si>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</si>
  <si>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</si>
  <si>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</si>
  <si>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</si>
  <si>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</si>
  <si>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</si>
  <si>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</si>
  <si>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</si>
  <si>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</si>
  <si>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</si>
  <si>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</si>
  <si>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</si>
  <si>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</si>
  <si>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</si>
  <si>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</si>
  <si>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</si>
  <si>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</si>
  <si>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</si>
  <si>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</si>
  <si>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</si>
  <si>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</si>
  <si>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</si>
  <si>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</si>
  <si>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</si>
  <si>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</si>
  <si>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</si>
  <si>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</si>
  <si>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</si>
  <si>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</si>
  <si>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</si>
  <si>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</si>
  <si>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</si>
  <si>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</si>
  <si>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</si>
  <si>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</si>
  <si>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</si>
  <si>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</si>
  <si>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</si>
  <si>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</si>
  <si>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</si>
  <si>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</si>
  <si>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</si>
  <si>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</si>
  <si>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</si>
  <si>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</si>
  <si>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</si>
  <si>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</si>
  <si>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</si>
  <si>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</si>
  <si>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</si>
  <si>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</si>
  <si>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</si>
  <si>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</si>
  <si>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</si>
  <si>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</si>
  <si>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</si>
  <si>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</si>
  <si>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</si>
  <si>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</si>
  <si>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</si>
  <si>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</si>
  <si>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</si>
  <si>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</si>
  <si>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</si>
  <si>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</si>
  <si>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</si>
  <si>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</si>
  <si>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</si>
  <si>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</si>
  <si>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</si>
  <si>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</si>
  <si>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</si>
  <si>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</si>
  <si>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</si>
  <si>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</si>
  <si>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</si>
  <si>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</si>
  <si>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</si>
  <si>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</si>
  <si>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</si>
  <si>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</si>
  <si>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</si>
  <si>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</si>
  <si>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</si>
  <si>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</si>
  <si>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</si>
  <si>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</si>
  <si>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</si>
  <si>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</si>
  <si>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</si>
  <si>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</si>
  <si>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</si>
  <si>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</si>
  <si>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</si>
  <si>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</si>
  <si>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</si>
  <si>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</si>
  <si>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</si>
  <si>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</si>
  <si>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</si>
  <si>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</si>
  <si>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</si>
  <si>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</si>
  <si>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</si>
  <si>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</si>
  <si>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</si>
  <si>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</si>
  <si>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</si>
  <si>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</si>
  <si>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</si>
  <si>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</si>
  <si>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</si>
  <si>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</si>
  <si>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</si>
  <si>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</si>
  <si>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</si>
  <si>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</si>
  <si>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</si>
  <si>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</si>
  <si>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</si>
  <si>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</si>
  <si>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</si>
  <si>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</si>
  <si>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</si>
  <si>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</si>
  <si>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</si>
  <si>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</si>
  <si>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</si>
  <si>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</si>
  <si>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</si>
  <si>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</si>
  <si>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</si>
  <si>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</si>
  <si>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</si>
  <si>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</si>
  <si>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</si>
  <si>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</si>
  <si>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</si>
  <si>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</si>
  <si>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</si>
  <si>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</si>
  <si>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</si>
  <si>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</si>
  <si>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</si>
  <si>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</si>
  <si>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</si>
  <si>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</si>
  <si>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</si>
  <si>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</si>
  <si>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</si>
  <si>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</si>
  <si>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</si>
  <si>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</si>
  <si>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</si>
  <si>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</si>
  <si>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</si>
  <si>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</si>
  <si>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</si>
  <si>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</si>
  <si>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</si>
  <si>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</si>
  <si>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</si>
  <si>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</si>
  <si>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</si>
  <si>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</si>
  <si>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</si>
  <si>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</si>
  <si>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</si>
  <si>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</si>
  <si>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</si>
  <si>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</si>
  <si>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</si>
  <si>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</si>
  <si>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</si>
  <si>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</si>
  <si>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</si>
  <si>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</si>
  <si>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</si>
  <si>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</si>
  <si>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</si>
  <si>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</si>
  <si>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</si>
  <si>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</si>
  <si>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</si>
  <si>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</si>
  <si>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</si>
  <si>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</si>
  <si>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</si>
  <si>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</si>
  <si>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</si>
  <si>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</si>
  <si>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</si>
  <si>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</si>
  <si>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</si>
  <si>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</si>
  <si>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</si>
  <si>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</si>
  <si>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</si>
  <si>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</si>
  <si>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</si>
  <si>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</si>
  <si>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</si>
  <si>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</si>
  <si>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</si>
  <si>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</si>
  <si>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</si>
  <si>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</si>
  <si>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</si>
  <si>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</si>
  <si>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</si>
  <si>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</si>
  <si>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</si>
  <si>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</si>
  <si>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</si>
  <si>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</si>
  <si>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</si>
  <si>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</si>
  <si>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</si>
  <si>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</si>
  <si>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</si>
  <si>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</si>
  <si>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</si>
  <si>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</si>
  <si>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</si>
  <si>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</si>
  <si>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</si>
  <si>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</si>
  <si>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</si>
  <si>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</si>
  <si>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</si>
  <si>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</si>
  <si>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</si>
  <si>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</si>
  <si>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</si>
  <si>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</si>
  <si>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</si>
  <si>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</si>
  <si>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</si>
  <si>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</si>
  <si>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</si>
  <si>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</si>
  <si>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</si>
  <si>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</si>
  <si>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</si>
  <si>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</si>
  <si>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</si>
  <si>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</si>
  <si>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</si>
  <si>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</si>
  <si>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</si>
  <si>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</si>
  <si>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</si>
  <si>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</si>
  <si>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</si>
  <si>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</si>
  <si>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</si>
  <si>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</si>
  <si>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</si>
  <si>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</si>
  <si>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</si>
  <si>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</si>
  <si>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</si>
  <si>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</si>
  <si>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</si>
  <si>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</si>
  <si>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</si>
  <si>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</si>
  <si>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</si>
  <si>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</si>
  <si>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</si>
  <si>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</si>
  <si>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</si>
  <si>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</si>
  <si>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</si>
  <si>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</si>
  <si>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</si>
  <si>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</si>
  <si>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</si>
  <si>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</si>
  <si>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</si>
  <si>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</si>
  <si>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</si>
  <si>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</si>
  <si>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</si>
  <si>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</si>
  <si>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</si>
  <si>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</si>
  <si>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</si>
  <si>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</si>
  <si>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</si>
  <si>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</si>
  <si>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</si>
  <si>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</si>
  <si>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</si>
  <si>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</si>
  <si>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</si>
  <si>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</si>
  <si>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</si>
  <si>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</si>
  <si>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</si>
  <si>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</si>
  <si>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</si>
  <si>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</si>
  <si>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</si>
  <si>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</si>
  <si>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</si>
  <si>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</si>
  <si>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</si>
  <si>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</si>
  <si>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</si>
  <si>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</si>
  <si>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</si>
  <si>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</si>
  <si>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</si>
  <si>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</si>
  <si>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</si>
  <si>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</si>
  <si>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</si>
  <si>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</si>
  <si>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</si>
  <si>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</si>
  <si>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</si>
  <si>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</si>
  <si>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</si>
  <si>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</si>
  <si>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</si>
  <si>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</si>
  <si>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</si>
  <si>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</si>
  <si>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</si>
  <si>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</si>
  <si>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</si>
  <si>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</si>
  <si>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</si>
  <si>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</si>
  <si>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</si>
  <si>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</si>
  <si>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</si>
  <si>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</si>
  <si>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</si>
  <si>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</si>
  <si>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</si>
  <si>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</si>
  <si>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</si>
  <si>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</si>
  <si>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</si>
  <si>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</si>
  <si>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</si>
  <si>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</si>
  <si>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</si>
  <si>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</si>
  <si>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</si>
  <si>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</si>
  <si>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</si>
  <si>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</si>
  <si>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</si>
  <si>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</si>
  <si>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</si>
  <si>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</si>
  <si>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</si>
  <si>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</si>
  <si>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</si>
  <si>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</si>
  <si>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</si>
  <si>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</si>
  <si>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</si>
  <si>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</si>
  <si>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</si>
  <si>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</si>
  <si>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</si>
  <si>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</si>
  <si>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</si>
  <si>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</si>
  <si>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</si>
  <si>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</si>
  <si>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</si>
  <si>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</si>
  <si>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</si>
  <si>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</si>
  <si>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</si>
  <si>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</si>
  <si>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</si>
  <si>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</si>
  <si>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</si>
  <si>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</si>
  <si>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</si>
  <si>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</si>
  <si>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</si>
  <si>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</si>
  <si>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</si>
  <si>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</si>
  <si>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</si>
  <si>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</si>
  <si>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</si>
  <si>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</si>
  <si>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</si>
  <si>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</si>
  <si>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</si>
  <si>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</si>
  <si>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</si>
  <si>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</si>
  <si>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</si>
  <si>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</si>
  <si>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</si>
  <si>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</si>
  <si>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</si>
  <si>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</si>
  <si>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</si>
  <si>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</si>
  <si>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</si>
  <si>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</si>
  <si>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</si>
  <si>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</si>
  <si>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</si>
  <si>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</si>
  <si>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</si>
  <si>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</si>
  <si>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</si>
  <si>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</si>
  <si>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</si>
  <si>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</si>
  <si>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</si>
  <si>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</si>
  <si>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</si>
  <si>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</si>
  <si>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</si>
  <si>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</si>
  <si>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</si>
  <si>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</si>
  <si>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</si>
  <si>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</si>
  <si>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</si>
  <si>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</si>
  <si>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</si>
  <si>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</si>
  <si>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</si>
  <si>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</si>
  <si>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</si>
  <si>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</si>
  <si>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</si>
  <si>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</si>
  <si>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</si>
  <si>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</si>
  <si>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</si>
  <si>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</si>
  <si>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</si>
  <si>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</si>
  <si>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</si>
  <si>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</si>
  <si>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</si>
  <si>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</si>
  <si>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</si>
  <si>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</si>
  <si>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</si>
  <si>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</si>
  <si>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</si>
  <si>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</si>
  <si>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</si>
  <si>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</si>
  <si>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</si>
  <si>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</si>
  <si>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</si>
  <si>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</si>
  <si>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</si>
  <si>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</si>
  <si>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</si>
  <si>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</si>
  <si>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</si>
  <si>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</si>
  <si>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</si>
  <si>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</si>
  <si>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</si>
  <si>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</si>
  <si>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</si>
  <si>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</si>
  <si>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</si>
  <si>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</si>
  <si>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</si>
  <si>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</si>
  <si>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</si>
  <si>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</si>
  <si>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</si>
  <si>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</si>
  <si>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</si>
  <si>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</si>
  <si>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</si>
  <si>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</si>
  <si>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</si>
  <si>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</si>
  <si>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</si>
  <si>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</si>
  <si>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</si>
  <si>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</si>
  <si>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</si>
  <si>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</si>
  <si>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</si>
  <si>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</si>
  <si>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</si>
  <si>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</si>
  <si>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</si>
  <si>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</si>
  <si>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</si>
  <si>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</si>
  <si>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</si>
  <si>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</si>
  <si>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</si>
  <si>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</si>
  <si>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</si>
  <si>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</si>
  <si>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</si>
  <si>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</si>
  <si>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</si>
  <si>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</si>
  <si>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</si>
  <si>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</si>
  <si>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</si>
  <si>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</si>
  <si>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</si>
  <si>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</si>
  <si>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</si>
  <si>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</si>
  <si>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</si>
  <si>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</si>
  <si>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</si>
  <si>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</si>
  <si>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</si>
  <si>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</si>
  <si>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</si>
  <si>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</si>
  <si>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</si>
  <si>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</si>
  <si>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</si>
  <si>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</si>
  <si>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</si>
  <si>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</si>
  <si>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</si>
  <si>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</si>
  <si>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</si>
  <si>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</si>
  <si>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</si>
  <si>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</si>
  <si>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</si>
  <si>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</si>
  <si>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</si>
  <si>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</si>
  <si>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</si>
  <si>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</si>
  <si>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</si>
  <si>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</si>
  <si>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</si>
  <si>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</si>
  <si>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</si>
  <si>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</si>
  <si>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</si>
  <si>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</si>
  <si>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</si>
  <si>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</si>
  <si>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</si>
  <si>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</si>
  <si>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</si>
  <si>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</si>
  <si>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</si>
  <si>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</si>
  <si>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</si>
  <si>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</si>
  <si>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</si>
  <si>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</si>
  <si>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</si>
  <si>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</si>
  <si>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</si>
  <si>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</si>
  <si>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</si>
  <si>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</si>
  <si>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</si>
  <si>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</si>
  <si>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</si>
  <si>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</si>
  <si>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</si>
  <si>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</si>
  <si>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</si>
  <si>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</si>
  <si>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</si>
  <si>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</si>
  <si>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</si>
  <si>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</si>
  <si>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</si>
  <si>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</si>
  <si>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</si>
  <si>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</si>
  <si>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</si>
  <si>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</si>
  <si>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</si>
  <si>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</si>
  <si>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</si>
  <si>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</si>
  <si>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</si>
  <si>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</si>
  <si>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</si>
  <si>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</si>
  <si>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</si>
  <si>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</si>
  <si>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</si>
  <si>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</si>
  <si>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</si>
  <si>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</si>
  <si>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</si>
  <si>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</si>
  <si>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</si>
  <si>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</si>
  <si>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</si>
  <si>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</si>
  <si>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</si>
  <si>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</si>
  <si>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</si>
  <si>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</si>
  <si>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</si>
  <si>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</si>
  <si>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</si>
  <si>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</si>
  <si>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</si>
  <si>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</si>
  <si>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</si>
  <si>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</si>
  <si>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</si>
  <si>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</si>
  <si>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</si>
  <si>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</si>
  <si>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</si>
  <si>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</si>
  <si>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</si>
  <si>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</si>
  <si>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</si>
  <si>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</si>
  <si>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</si>
  <si>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</si>
  <si>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</si>
  <si>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</si>
  <si>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</si>
  <si>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</si>
  <si>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</si>
  <si>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</si>
  <si>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</si>
  <si>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</si>
  <si>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</si>
  <si>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</si>
  <si>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</si>
  <si>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</si>
  <si>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</si>
  <si>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</si>
  <si>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</si>
  <si>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</si>
  <si>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</si>
  <si>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</si>
  <si>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</si>
  <si>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</si>
  <si>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</si>
  <si>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</si>
  <si>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</si>
  <si>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</si>
  <si>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</si>
  <si>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</si>
  <si>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</si>
  <si>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</si>
  <si>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</si>
  <si>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</si>
  <si>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</si>
  <si>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</si>
  <si>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</si>
  <si>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</si>
  <si>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</si>
  <si>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</si>
  <si>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</si>
  <si>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</si>
  <si>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</si>
  <si>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</si>
  <si>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</si>
  <si>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</si>
  <si>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</si>
  <si>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</si>
  <si>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</si>
  <si>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</si>
  <si>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</si>
  <si>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</si>
  <si>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</si>
  <si>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</si>
  <si>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</si>
  <si>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</si>
  <si>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</si>
  <si>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</si>
  <si>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</si>
  <si>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</si>
  <si>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</si>
  <si>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</si>
  <si>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</si>
  <si>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</si>
  <si>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</si>
  <si>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</si>
  <si>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</si>
  <si>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</si>
  <si>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</si>
  <si>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</si>
  <si>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</si>
  <si>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</si>
  <si>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</si>
  <si>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</si>
  <si>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</si>
  <si>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</si>
  <si>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</si>
  <si>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</si>
  <si>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</si>
  <si>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</si>
  <si>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</si>
  <si>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</si>
  <si>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</si>
  <si>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</si>
  <si>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</si>
  <si>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</si>
  <si>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</si>
  <si>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</si>
  <si>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</si>
  <si>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</si>
  <si>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</si>
  <si>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</si>
  <si>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</si>
  <si>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</si>
  <si>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</si>
  <si>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</si>
  <si>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</si>
  <si>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</si>
  <si>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</si>
  <si>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</si>
  <si>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</si>
  <si>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</si>
  <si>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</si>
  <si>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</si>
  <si>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</si>
  <si>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</si>
  <si>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</si>
  <si>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</si>
  <si>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</si>
  <si>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</si>
  <si>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</si>
  <si>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</si>
  <si>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</si>
  <si>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</si>
  <si>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</si>
  <si>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</si>
  <si>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</si>
  <si>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</si>
  <si>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</si>
  <si>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</si>
  <si>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</si>
  <si>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</si>
  <si>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</si>
  <si>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</si>
  <si>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</si>
  <si>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</si>
  <si>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</si>
  <si>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</si>
  <si>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</si>
  <si>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</si>
  <si>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</si>
  <si>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</si>
  <si>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</si>
  <si>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</si>
  <si>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</si>
  <si>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</si>
  <si>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</si>
  <si>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</si>
  <si>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</si>
  <si>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</si>
  <si>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</si>
  <si>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</si>
  <si>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</si>
  <si>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</si>
  <si>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</si>
  <si>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</si>
  <si>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</si>
  <si>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</si>
  <si>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</si>
  <si>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</si>
  <si>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</si>
  <si>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</si>
  <si>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</si>
  <si>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</si>
  <si>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</si>
  <si>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</si>
  <si>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</si>
  <si>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</si>
  <si>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</si>
  <si>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</si>
  <si>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</si>
  <si>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</si>
  <si>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</si>
  <si>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</si>
  <si>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</si>
  <si>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</si>
  <si>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</si>
  <si>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</si>
  <si>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</si>
  <si>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</si>
  <si>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</si>
  <si>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</si>
  <si>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</si>
  <si>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</si>
  <si>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</si>
  <si>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</si>
  <si>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</si>
  <si>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</si>
  <si>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</si>
  <si>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</si>
  <si>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</si>
  <si>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</si>
  <si>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</si>
  <si>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</si>
  <si>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</si>
  <si>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</si>
  <si>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</si>
  <si>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</si>
  <si>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</si>
  <si>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</si>
  <si>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</si>
  <si>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</si>
  <si>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</si>
  <si>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</si>
  <si>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</si>
  <si>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</si>
  <si>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</si>
  <si>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</si>
  <si>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</si>
  <si>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</si>
  <si>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</si>
  <si>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</si>
  <si>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</si>
  <si>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</si>
  <si>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</si>
  <si>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</si>
  <si>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</si>
  <si>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</si>
  <si>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</si>
  <si>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</si>
  <si>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</si>
  <si>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</si>
  <si>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</si>
  <si>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</si>
  <si>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</si>
  <si>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</si>
  <si>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</si>
  <si>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</si>
  <si>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</si>
  <si>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</si>
  <si>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</si>
  <si>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</si>
  <si>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</si>
  <si>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</si>
  <si>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</si>
  <si>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</si>
  <si>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</si>
  <si>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</si>
  <si>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</si>
  <si>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</si>
  <si>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</si>
  <si>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</si>
  <si>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</si>
  <si>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</si>
  <si>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</si>
  <si>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</si>
  <si>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</si>
  <si>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</si>
  <si>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</si>
  <si>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</si>
  <si>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</si>
  <si>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</si>
  <si>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</si>
  <si>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</si>
  <si>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</si>
  <si>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</si>
  <si>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</si>
  <si>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</si>
  <si>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</si>
  <si>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</si>
  <si>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</si>
  <si>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</si>
  <si>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</si>
  <si>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</si>
  <si>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</si>
  <si>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</si>
  <si>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</si>
  <si>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</si>
  <si>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</si>
  <si>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</si>
  <si>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</si>
  <si>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</si>
  <si>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</si>
  <si>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</si>
  <si>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</si>
  <si>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</si>
  <si>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</si>
  <si>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</si>
  <si>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</si>
  <si>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</si>
  <si>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</si>
  <si>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</si>
  <si>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</si>
  <si>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</si>
  <si>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</si>
  <si>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</si>
  <si>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</si>
  <si>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</si>
  <si>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</si>
  <si>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</si>
  <si>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</si>
  <si>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</si>
  <si>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</si>
  <si>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</si>
  <si>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</si>
  <si>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</si>
  <si>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</si>
  <si>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</si>
  <si>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</si>
  <si>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</si>
  <si>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</si>
  <si>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</si>
  <si>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</si>
  <si>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</si>
  <si>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</si>
  <si>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</si>
  <si>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</si>
  <si>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</si>
  <si>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</si>
  <si>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</si>
  <si>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</si>
  <si>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</si>
  <si>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</si>
  <si>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</si>
  <si>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</si>
  <si>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</si>
  <si>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</si>
  <si>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</si>
  <si>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</si>
  <si>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</si>
  <si>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</si>
  <si>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</si>
  <si>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</si>
  <si>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</si>
  <si>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</si>
  <si>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</si>
  <si>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</si>
  <si>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</si>
  <si>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</si>
  <si>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</si>
  <si>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</si>
  <si>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</si>
  <si>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</si>
  <si>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</si>
  <si>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</si>
  <si>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</si>
  <si>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</si>
  <si>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</si>
  <si>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</si>
  <si>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</si>
  <si>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</si>
  <si>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</si>
  <si>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</si>
  <si>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</si>
  <si>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</si>
  <si>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</si>
  <si>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</si>
  <si>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</si>
  <si>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</si>
  <si>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</si>
  <si>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</si>
  <si>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</si>
  <si>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</si>
  <si>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</si>
  <si>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</si>
  <si>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</si>
  <si>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</si>
  <si>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</si>
  <si>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</si>
  <si>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</si>
  <si>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</si>
  <si>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</si>
  <si>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</si>
  <si>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</si>
  <si>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</si>
  <si>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</si>
  <si>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</si>
  <si>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</si>
  <si>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</si>
  <si>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</si>
  <si>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</si>
  <si>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</si>
  <si>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</si>
  <si>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</si>
  <si>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</si>
  <si>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</si>
  <si>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</si>
  <si>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</si>
  <si>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</si>
  <si>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</si>
  <si>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</si>
  <si>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</si>
  <si>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</si>
  <si>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</si>
  <si>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</si>
  <si>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</si>
  <si>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</si>
  <si>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</si>
  <si>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</si>
  <si>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</si>
  <si>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</si>
  <si>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</si>
  <si>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</si>
  <si>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</si>
  <si>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</si>
  <si>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</si>
  <si>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</si>
  <si>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</si>
  <si>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</si>
  <si>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</si>
  <si>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</si>
  <si>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</si>
  <si>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</si>
  <si>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</si>
  <si>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</si>
  <si>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</si>
  <si>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</si>
  <si>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</si>
  <si>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</si>
  <si>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</si>
  <si>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</si>
  <si>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</si>
  <si>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</si>
  <si>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</si>
  <si>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</si>
  <si>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</si>
  <si>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</si>
  <si>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</si>
  <si>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</si>
  <si>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</si>
  <si>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</si>
  <si>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</si>
  <si>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</si>
  <si>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</si>
  <si>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</si>
  <si>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</si>
  <si>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</si>
  <si>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</si>
  <si>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</si>
  <si>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</si>
  <si>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</si>
  <si>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</si>
  <si>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</si>
  <si>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</si>
  <si>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</si>
  <si>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</si>
  <si>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</si>
  <si>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</si>
  <si>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</si>
  <si>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</si>
  <si>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</si>
  <si>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</si>
  <si>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</si>
  <si>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</si>
  <si>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</si>
  <si>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</si>
  <si>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</si>
  <si>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</si>
  <si>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</si>
  <si>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</si>
  <si>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</si>
  <si>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</si>
  <si>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</si>
  <si>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</si>
  <si>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</si>
  <si>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</si>
  <si>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</si>
  <si>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</si>
  <si>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</si>
  <si>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</si>
  <si>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</si>
  <si>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</si>
  <si>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</si>
  <si>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</si>
  <si>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</si>
  <si>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</si>
  <si>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</si>
  <si>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</si>
  <si>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</si>
  <si>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</si>
  <si>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</si>
  <si>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</si>
  <si>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</si>
  <si>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</si>
  <si>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</si>
  <si>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</si>
  <si>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</si>
  <si>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</si>
  <si>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</si>
  <si>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</si>
  <si>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</si>
  <si>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</si>
  <si>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</si>
  <si>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</si>
  <si>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</si>
  <si>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</si>
  <si>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</si>
  <si>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</si>
  <si>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</si>
  <si>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</si>
  <si>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</si>
  <si>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</si>
  <si>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</si>
  <si>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</si>
  <si>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</si>
  <si>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</si>
  <si>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</si>
  <si>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</si>
  <si>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</si>
  <si>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</si>
  <si>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</si>
  <si>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</si>
  <si>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</si>
  <si>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</si>
  <si>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</si>
  <si>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</si>
  <si>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</si>
  <si>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</si>
  <si>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</si>
  <si>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</si>
  <si>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</si>
  <si>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</si>
  <si>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</si>
  <si>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</si>
  <si>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</si>
  <si>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</si>
  <si>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</si>
  <si>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</si>
  <si>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</si>
  <si>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</si>
  <si>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</si>
  <si>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</si>
  <si>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</si>
  <si>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</si>
  <si>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</si>
  <si>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</si>
  <si>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</si>
  <si>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</si>
  <si>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</si>
  <si>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</si>
  <si>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</si>
  <si>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</si>
  <si>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</si>
  <si>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</si>
  <si>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</si>
  <si>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</si>
  <si>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</si>
  <si>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</si>
  <si>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</si>
  <si>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</si>
  <si>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</si>
  <si>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</si>
  <si>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</si>
  <si>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</si>
  <si>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</si>
  <si>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</si>
  <si>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</si>
  <si>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</si>
  <si>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</si>
  <si>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</si>
  <si>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</si>
  <si>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</si>
  <si>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</si>
  <si>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</si>
  <si>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</si>
  <si>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</si>
  <si>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</si>
  <si>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</si>
  <si>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</si>
  <si>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</si>
  <si>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</si>
  <si>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</si>
  <si>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</si>
  <si>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</si>
  <si>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</si>
  <si>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</si>
  <si>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</si>
  <si>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</si>
  <si>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</si>
  <si>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</si>
  <si>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</si>
  <si>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</si>
  <si>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</si>
  <si>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</si>
  <si>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</si>
  <si>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</si>
  <si>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</si>
  <si>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</si>
  <si>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</si>
  <si>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</si>
  <si>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</si>
  <si>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</si>
  <si>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</si>
  <si>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</si>
  <si>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</si>
  <si>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</si>
  <si>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</si>
  <si>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</si>
  <si>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</si>
  <si>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</si>
  <si>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</si>
  <si>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</si>
  <si>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</si>
  <si>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</si>
  <si>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</si>
  <si>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</si>
  <si>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</si>
  <si>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</si>
  <si>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</si>
  <si>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</si>
  <si>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</si>
  <si>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</si>
  <si>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</si>
  <si>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</si>
  <si>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</si>
  <si>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</si>
  <si>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</si>
  <si>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</si>
  <si>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</si>
  <si>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</si>
  <si>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</si>
  <si>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</si>
  <si>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</si>
  <si>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</si>
  <si>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</si>
  <si>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</si>
  <si>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</si>
  <si>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</si>
  <si>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</si>
  <si>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</si>
  <si>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</si>
  <si>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</si>
  <si>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</si>
  <si>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</si>
  <si>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</si>
  <si>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</si>
  <si>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</si>
  <si>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</si>
  <si>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</si>
  <si>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</si>
  <si>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</si>
  <si>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</si>
  <si>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</si>
  <si>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</si>
  <si>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</si>
  <si>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</si>
  <si>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</si>
  <si>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</si>
  <si>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</si>
  <si>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</si>
  <si>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</si>
  <si>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</si>
  <si>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</si>
  <si>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</si>
  <si>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</si>
  <si>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</si>
  <si>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</si>
  <si>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</si>
  <si>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</si>
  <si>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</si>
  <si>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</si>
  <si>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</si>
  <si>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</si>
  <si>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</si>
  <si>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</si>
  <si>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</si>
  <si>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</si>
  <si>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</si>
  <si>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</si>
  <si>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</si>
  <si>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</si>
  <si>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</si>
  <si>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</si>
  <si>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</si>
  <si>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</si>
  <si>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</si>
  <si>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</si>
  <si>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</si>
  <si>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</si>
  <si>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</si>
  <si>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</si>
  <si>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</si>
  <si>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</si>
  <si>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</si>
  <si>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</si>
  <si>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</si>
  <si>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</si>
  <si>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</si>
  <si>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</si>
  <si>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</si>
  <si>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</si>
  <si>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</si>
  <si>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</si>
  <si>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</si>
  <si>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</si>
  <si>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</si>
  <si>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</si>
  <si>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</si>
  <si>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</si>
  <si>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</si>
  <si>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</si>
  <si>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</si>
  <si>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</si>
  <si>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</si>
  <si>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</si>
  <si>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</si>
  <si>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</si>
  <si>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</si>
  <si>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</si>
  <si>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</si>
  <si>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</si>
  <si>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</si>
  <si>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</si>
  <si>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</si>
  <si>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</si>
  <si>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</si>
  <si>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</si>
  <si>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</si>
  <si>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</si>
  <si>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</si>
  <si>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</si>
  <si>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</si>
  <si>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</si>
  <si>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</si>
  <si>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</si>
  <si>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</si>
  <si>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</si>
  <si>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</si>
  <si>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</si>
  <si>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</si>
  <si>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</si>
  <si>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</si>
  <si>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</si>
  <si>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</si>
  <si>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</si>
  <si>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</si>
  <si>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</si>
  <si>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</si>
  <si>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</si>
  <si>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</si>
  <si>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</si>
  <si>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</si>
  <si>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</si>
  <si>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</si>
  <si>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</si>
  <si>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</si>
  <si>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</si>
  <si>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</si>
  <si>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</si>
  <si>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</si>
  <si>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</si>
  <si>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</si>
  <si>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</si>
  <si>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</si>
  <si>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</si>
  <si>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</si>
  <si>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</si>
  <si>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</si>
  <si>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</si>
  <si>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</si>
  <si>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</si>
  <si>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</si>
  <si>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</si>
  <si>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</si>
  <si>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</si>
  <si>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</si>
  <si>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</si>
  <si>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</si>
  <si>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</si>
  <si>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</si>
  <si>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</si>
  <si>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</si>
  <si>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</si>
  <si>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</si>
  <si>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</si>
  <si>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</si>
  <si>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</si>
  <si>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</si>
  <si>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</si>
  <si>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</si>
  <si>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</si>
  <si>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</si>
  <si>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</si>
  <si>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</si>
  <si>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</si>
  <si>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</si>
  <si>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</si>
  <si>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</si>
  <si>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</si>
  <si>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</si>
  <si>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</si>
  <si>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</si>
  <si>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</si>
  <si>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</si>
  <si>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</si>
  <si>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</si>
  <si>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</si>
  <si>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</si>
  <si>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</si>
  <si>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</si>
  <si>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</si>
  <si>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</si>
  <si>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</si>
  <si>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</si>
  <si>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</si>
  <si>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</si>
  <si>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</si>
  <si>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</si>
  <si>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</si>
  <si>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</si>
  <si>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</si>
  <si>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</si>
  <si>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</si>
  <si>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</si>
  <si>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</si>
  <si>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</si>
  <si>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</si>
  <si>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</si>
  <si>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</si>
  <si>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</si>
  <si>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</si>
  <si>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</si>
  <si>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</si>
  <si>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</si>
  <si>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</si>
  <si>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</si>
  <si>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</si>
  <si>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</si>
  <si>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</si>
  <si>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</si>
  <si>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</si>
  <si>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</si>
  <si>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</si>
  <si>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</si>
  <si>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</si>
  <si>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</si>
  <si>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</si>
  <si>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</si>
  <si>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</si>
  <si>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</si>
  <si>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</si>
  <si>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</si>
  <si>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</si>
  <si>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</si>
  <si>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</si>
  <si>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</si>
  <si>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</si>
  <si>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</si>
  <si>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</si>
  <si>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</si>
  <si>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</si>
  <si>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</si>
  <si>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</si>
  <si>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</si>
  <si>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</si>
  <si>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</si>
  <si>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</si>
  <si>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</si>
  <si>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</si>
  <si>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</si>
  <si>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</si>
  <si>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</si>
  <si>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</si>
  <si>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</si>
  <si>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</si>
  <si>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</si>
  <si>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</si>
  <si>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</si>
  <si>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</si>
  <si>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</si>
  <si>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</si>
  <si>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</si>
  <si>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</si>
  <si>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</si>
  <si>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</si>
  <si>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</si>
  <si>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</si>
  <si>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</si>
  <si>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</si>
  <si>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</si>
  <si>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</si>
  <si>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</si>
  <si>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</si>
  <si>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</si>
  <si>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</si>
  <si>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</si>
  <si>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</si>
  <si>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</si>
  <si>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</si>
  <si>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</si>
  <si>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</si>
  <si>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</si>
  <si>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</si>
  <si>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</si>
  <si>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</si>
  <si>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</si>
  <si>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</si>
  <si>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</si>
  <si>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</si>
  <si>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</si>
  <si>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</si>
  <si>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</si>
  <si>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</si>
  <si>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</si>
  <si>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</si>
  <si>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</si>
  <si>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</si>
  <si>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</si>
  <si>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</si>
  <si>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</si>
  <si>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</si>
  <si>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</si>
  <si>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</si>
  <si>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</si>
  <si>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</si>
  <si>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</si>
  <si>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</si>
  <si>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</si>
  <si>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</si>
  <si>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</si>
  <si>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</si>
  <si>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</si>
  <si>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</si>
  <si>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</si>
  <si>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</si>
  <si>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</si>
  <si>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</si>
  <si>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</si>
  <si>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</si>
  <si>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</si>
  <si>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</si>
  <si>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</si>
  <si>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</si>
  <si>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</si>
  <si>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</si>
  <si>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</si>
  <si>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</si>
  <si>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</si>
  <si>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</si>
  <si>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</si>
  <si>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</si>
  <si>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</si>
  <si>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</si>
  <si>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</si>
  <si>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</si>
  <si>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</si>
  <si>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</si>
  <si>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</si>
  <si>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</si>
  <si>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</si>
  <si>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</si>
  <si>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</si>
  <si>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</si>
  <si>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</si>
  <si>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</si>
  <si>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</si>
  <si>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</si>
  <si>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</si>
  <si>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</si>
  <si>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</si>
  <si>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</si>
  <si>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</si>
  <si>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</si>
  <si>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</si>
  <si>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</si>
  <si>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</si>
  <si>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</si>
  <si>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</si>
  <si>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</si>
  <si>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</si>
  <si>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</si>
  <si>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</si>
  <si>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</si>
  <si>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</si>
  <si>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</si>
  <si>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</si>
  <si>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</si>
  <si>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</si>
  <si>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</si>
  <si>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</si>
  <si>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</si>
  <si>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</si>
  <si>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</si>
  <si>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</si>
  <si>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</si>
  <si>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</si>
  <si>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</si>
  <si>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</si>
  <si>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</si>
  <si>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</si>
  <si>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</si>
  <si>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</si>
  <si>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</si>
  <si>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</si>
  <si>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</si>
  <si>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</si>
  <si>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</si>
  <si>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</si>
  <si>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</si>
  <si>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</si>
  <si>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</si>
  <si>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</si>
  <si>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</si>
  <si>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</si>
  <si>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</si>
  <si>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</si>
  <si>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</si>
  <si>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</si>
  <si>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</si>
  <si>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</si>
  <si>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</si>
  <si>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</si>
  <si>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</si>
  <si>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</si>
  <si>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</si>
  <si>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</si>
  <si>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</si>
  <si>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</si>
  <si>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</si>
  <si>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</si>
  <si>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</si>
  <si>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</si>
  <si>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</si>
  <si>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</si>
  <si>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</si>
  <si>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</si>
  <si>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</si>
  <si>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</si>
  <si>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</si>
  <si>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</si>
  <si>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</si>
  <si>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</si>
  <si>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</si>
  <si>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</si>
  <si>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</si>
  <si>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</si>
  <si>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</si>
  <si>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</si>
  <si>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</si>
  <si>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</si>
  <si>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</si>
  <si>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</si>
  <si>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</si>
  <si>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</si>
  <si>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</si>
  <si>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</si>
  <si>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</si>
  <si>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</si>
  <si>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</si>
  <si>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</si>
  <si>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</si>
  <si>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</si>
  <si>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</si>
  <si>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</si>
  <si>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</si>
  <si>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</si>
  <si>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</si>
  <si>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</si>
  <si>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</si>
  <si>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</si>
  <si>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</si>
  <si>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</si>
  <si>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</si>
  <si>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</si>
  <si>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</si>
  <si>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</si>
  <si>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</si>
  <si>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</si>
  <si>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</si>
  <si>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</si>
  <si>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</si>
  <si>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</si>
  <si>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</si>
  <si>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</si>
  <si>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</si>
  <si>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</si>
  <si>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</si>
  <si>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</si>
  <si>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</si>
  <si>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</si>
  <si>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</si>
  <si>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</si>
  <si>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</si>
  <si>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</si>
  <si>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</si>
  <si>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</si>
  <si>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</si>
  <si>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</si>
  <si>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</si>
  <si>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</si>
  <si>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</si>
  <si>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</si>
  <si>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</si>
  <si>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</si>
  <si>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</si>
  <si>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</si>
  <si>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</si>
  <si>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</si>
  <si>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</si>
  <si>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</si>
  <si>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</si>
  <si>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</si>
  <si>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</si>
  <si>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</si>
  <si>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</si>
  <si>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</si>
  <si>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</si>
  <si>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</si>
  <si>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</si>
  <si>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</si>
  <si>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</si>
  <si>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</si>
  <si>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</si>
  <si>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</si>
  <si>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</si>
  <si>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</si>
  <si>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</si>
  <si>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</si>
  <si>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</si>
  <si>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</si>
  <si>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</si>
  <si>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</si>
  <si>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</si>
  <si>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</si>
  <si>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</si>
  <si>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</si>
  <si>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</si>
  <si>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</si>
  <si>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</si>
  <si>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</si>
  <si>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</si>
  <si>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</si>
  <si>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</si>
  <si>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</si>
  <si>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</si>
  <si>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</si>
  <si>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</si>
  <si>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</si>
  <si>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</si>
  <si>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</si>
  <si>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</si>
  <si>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</si>
  <si>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</si>
  <si>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</si>
  <si>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</si>
  <si>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</si>
  <si>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</si>
  <si>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</si>
  <si>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</si>
  <si>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</si>
  <si>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</si>
  <si>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</si>
  <si>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</si>
  <si>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</si>
  <si>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</si>
  <si>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</si>
  <si>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</si>
  <si>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</si>
  <si>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</si>
  <si>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</si>
  <si>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</si>
  <si>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</si>
  <si>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</si>
  <si>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</si>
  <si>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</si>
  <si>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</si>
  <si>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</si>
  <si>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</si>
  <si>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</si>
  <si>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</si>
  <si>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</si>
  <si>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</si>
  <si>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</si>
  <si>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</si>
  <si>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</si>
  <si>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</si>
  <si>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</si>
  <si>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</si>
  <si>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</si>
  <si>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</si>
  <si>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</si>
  <si>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</si>
  <si>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</si>
  <si>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</si>
  <si>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</si>
  <si>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</si>
  <si>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</si>
  <si>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</si>
  <si>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</si>
  <si>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</si>
  <si>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</si>
  <si>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</si>
  <si>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</si>
  <si>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</si>
  <si>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</si>
  <si>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</si>
  <si>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</si>
  <si>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</si>
  <si>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</si>
  <si>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</si>
  <si>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</si>
  <si>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</si>
  <si>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</si>
  <si>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</si>
  <si>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</si>
  <si>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</si>
  <si>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</si>
  <si>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</si>
  <si>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</si>
  <si>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</si>
  <si>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</si>
  <si>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</si>
  <si>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</si>
  <si>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</si>
  <si>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</si>
  <si>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</si>
  <si>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</si>
  <si>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</si>
  <si>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</si>
  <si>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</si>
  <si>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</si>
  <si>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</si>
  <si>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</si>
  <si>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</si>
  <si>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</si>
  <si>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</si>
  <si>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</si>
  <si>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</si>
  <si>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</si>
  <si>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</si>
  <si>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</si>
  <si>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</si>
  <si>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</si>
  <si>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</si>
  <si>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</si>
  <si>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</si>
  <si>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</si>
  <si>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</si>
  <si>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</si>
  <si>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</si>
  <si>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</si>
  <si>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</si>
  <si>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</si>
  <si>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</si>
  <si>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</si>
  <si>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</si>
  <si>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</si>
  <si>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</si>
  <si>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</si>
  <si>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</si>
  <si>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</si>
  <si>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</si>
  <si>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</si>
  <si>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</si>
  <si>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</si>
  <si>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</si>
  <si>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</si>
  <si>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</si>
  <si>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</si>
  <si>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</si>
  <si>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</si>
  <si>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</si>
  <si>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</si>
  <si>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</si>
  <si>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</si>
  <si>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</si>
  <si>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</si>
  <si>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</si>
  <si>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</si>
  <si>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</si>
  <si>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</si>
  <si>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</si>
  <si>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</si>
  <si>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</si>
  <si>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</si>
  <si>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</si>
  <si>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</si>
  <si>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</si>
  <si>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</si>
  <si>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</si>
  <si>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</si>
  <si>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</si>
  <si>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</si>
  <si>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</si>
  <si>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</si>
  <si>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</si>
  <si>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</si>
  <si>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</si>
  <si>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</si>
  <si>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</si>
  <si>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</si>
  <si>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</si>
  <si>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</si>
  <si>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</si>
  <si>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</si>
  <si>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</si>
  <si>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</si>
  <si>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</si>
  <si>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</si>
  <si>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</si>
  <si>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</si>
  <si>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</si>
  <si>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</si>
  <si>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</si>
  <si>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</si>
  <si>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</si>
  <si>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</si>
  <si>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</si>
  <si>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</si>
  <si>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</si>
  <si>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</si>
  <si>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</si>
  <si>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</si>
  <si>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</si>
  <si>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</si>
  <si>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</si>
  <si>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</si>
  <si>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</si>
  <si>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</si>
  <si>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</si>
  <si>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</si>
  <si>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</si>
  <si>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</si>
  <si>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</si>
  <si>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</si>
  <si>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</si>
  <si>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</si>
  <si>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</si>
  <si>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</si>
  <si>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</si>
  <si>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</si>
  <si>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</si>
  <si>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</si>
  <si>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</si>
  <si>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</si>
  <si>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</si>
  <si>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</si>
  <si>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</si>
  <si>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</si>
  <si>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</si>
  <si>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</si>
  <si>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</si>
  <si>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</si>
  <si>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</si>
  <si>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</si>
  <si>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</si>
  <si>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</si>
  <si>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</si>
  <si>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</si>
  <si>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</si>
  <si>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</si>
  <si>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</si>
  <si>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</si>
  <si>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</si>
  <si>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</si>
  <si>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</si>
  <si>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</si>
  <si>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</si>
  <si>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</si>
  <si>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</si>
  <si>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</si>
  <si>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</si>
  <si>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</si>
  <si>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</si>
  <si>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</si>
  <si>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</si>
  <si>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</si>
  <si>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</si>
  <si>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</si>
  <si>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</si>
  <si>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</si>
  <si>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</si>
  <si>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</si>
  <si>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</si>
  <si>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</si>
  <si>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</si>
  <si>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</si>
  <si>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</si>
  <si>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</si>
  <si>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</si>
  <si>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</si>
  <si>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</si>
  <si>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</si>
  <si>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</si>
  <si>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</si>
  <si>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</si>
  <si>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</si>
  <si>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</si>
  <si>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</si>
  <si>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</si>
  <si>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</si>
  <si>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</si>
  <si>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</si>
  <si>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</si>
  <si>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</si>
  <si>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</si>
  <si>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</si>
  <si>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</si>
  <si>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</si>
  <si>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</si>
  <si>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</si>
  <si>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</si>
  <si>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</si>
  <si>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</si>
  <si>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</si>
  <si>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</si>
  <si>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</si>
  <si>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</si>
  <si>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</si>
  <si>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</si>
  <si>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</si>
  <si>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</si>
  <si>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</si>
  <si>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</si>
  <si>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</si>
  <si>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</si>
  <si>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</si>
  <si>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</si>
  <si>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</si>
  <si>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</si>
  <si>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</si>
  <si>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</si>
  <si>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</si>
  <si>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</si>
  <si>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</si>
  <si>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</si>
  <si>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</si>
  <si>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</si>
  <si>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</si>
  <si>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</si>
  <si>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</si>
  <si>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</si>
  <si>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</si>
  <si>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</si>
  <si>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</si>
  <si>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</si>
  <si>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</si>
  <si>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</si>
  <si>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</si>
  <si>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</si>
  <si>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</si>
  <si>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</si>
  <si>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</si>
  <si>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</si>
  <si>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</si>
  <si>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</si>
  <si>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</si>
  <si>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</si>
  <si>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</si>
  <si>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</si>
  <si>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</si>
  <si>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</si>
  <si>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</si>
  <si>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</si>
  <si>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</si>
  <si>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</si>
  <si>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</si>
  <si>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</si>
  <si>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</si>
  <si>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</si>
  <si>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</si>
  <si>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</si>
  <si>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</si>
  <si>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</si>
  <si>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</si>
  <si>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</si>
  <si>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</si>
  <si>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</si>
  <si>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</si>
  <si>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</si>
  <si>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</si>
  <si>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</si>
  <si>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</si>
  <si>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</si>
  <si>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</si>
  <si>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</si>
  <si>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</si>
  <si>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</si>
  <si>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</si>
  <si>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</si>
  <si>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</si>
  <si>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</si>
  <si>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</si>
  <si>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</si>
  <si>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</si>
  <si>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</si>
  <si>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</si>
  <si>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</si>
  <si>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</si>
  <si>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</si>
  <si>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</si>
  <si>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</si>
  <si>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</si>
  <si>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</si>
  <si>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</si>
  <si>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</si>
  <si>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</si>
  <si>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</si>
  <si>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</si>
  <si>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</si>
  <si>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</si>
  <si>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</si>
  <si>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</si>
  <si>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</si>
  <si>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</si>
  <si>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</si>
  <si>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</si>
  <si>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</si>
  <si>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</si>
  <si>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</si>
  <si>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</si>
  <si>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</si>
  <si>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</si>
  <si>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</si>
  <si>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</si>
  <si>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</si>
  <si>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</si>
  <si>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</si>
  <si>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</si>
  <si>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</si>
  <si>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</si>
  <si>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</si>
  <si>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</si>
  <si>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</si>
  <si>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</si>
  <si>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</si>
  <si>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</si>
  <si>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</si>
  <si>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</si>
  <si>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</si>
  <si>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</si>
  <si>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</si>
  <si>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</si>
  <si>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</si>
  <si>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</si>
  <si>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</si>
  <si>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</si>
  <si>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</si>
  <si>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</si>
  <si>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</si>
  <si>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</si>
  <si>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</si>
  <si>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</si>
  <si>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</si>
  <si>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</si>
  <si>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</si>
  <si>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</si>
  <si>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</si>
  <si>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</si>
  <si>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</si>
  <si>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</si>
  <si>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</si>
  <si>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</si>
  <si>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</si>
  <si>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</si>
  <si>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</si>
  <si>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</si>
  <si>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</si>
  <si>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</si>
  <si>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</si>
  <si>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</si>
  <si>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</si>
  <si>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</si>
  <si>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</si>
  <si>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</si>
  <si>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</si>
  <si>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</si>
  <si>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</si>
  <si>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</si>
  <si>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</si>
  <si>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</si>
  <si>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</si>
  <si>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</si>
  <si>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</si>
  <si>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</si>
  <si>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</si>
  <si>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</si>
  <si>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</si>
  <si>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</si>
  <si>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</si>
  <si>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</si>
  <si>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</si>
  <si>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</si>
  <si>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</si>
  <si>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</si>
  <si>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</si>
  <si>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</si>
  <si>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</si>
  <si>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</si>
  <si>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</si>
  <si>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</si>
  <si>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</si>
  <si>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</si>
  <si>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</si>
  <si>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</si>
  <si>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</si>
  <si>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</si>
  <si>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</si>
  <si>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</si>
  <si>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</si>
  <si>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</si>
  <si>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</si>
  <si>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</si>
  <si>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</si>
  <si>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</si>
  <si>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</si>
  <si>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</si>
  <si>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</si>
  <si>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</si>
  <si>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</si>
  <si>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</si>
  <si>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</si>
  <si>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</si>
  <si>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</si>
  <si>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</si>
  <si>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</si>
  <si>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</si>
  <si>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</si>
  <si>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</si>
  <si>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</si>
  <si>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</si>
  <si>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</si>
  <si>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</si>
  <si>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</si>
  <si>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</si>
  <si>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</si>
  <si>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</si>
  <si>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</si>
  <si>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</si>
  <si>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</si>
  <si>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</si>
  <si>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</si>
  <si>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</si>
  <si>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</si>
  <si>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</si>
  <si>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</si>
  <si>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</si>
  <si>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</si>
  <si>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</si>
  <si>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</si>
  <si>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</si>
  <si>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</si>
  <si>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</si>
  <si>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</si>
  <si>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</si>
  <si>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</si>
  <si>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</si>
  <si>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</si>
  <si>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</si>
  <si>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</si>
  <si>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</si>
  <si>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</si>
  <si>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</si>
  <si>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</si>
  <si>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</si>
  <si>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</si>
  <si>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</si>
  <si>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</si>
  <si>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</si>
  <si>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</si>
  <si>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</si>
  <si>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</si>
  <si>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</si>
  <si>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</si>
  <si>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</si>
  <si>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</si>
  <si>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</si>
  <si>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</si>
  <si>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</si>
  <si>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</si>
  <si>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</si>
  <si>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</si>
  <si>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</si>
  <si>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</si>
  <si>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</si>
  <si>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</si>
  <si>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</si>
  <si>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</si>
  <si>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</si>
  <si>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</si>
  <si>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</si>
  <si>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</si>
  <si>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</si>
  <si>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</si>
  <si>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</si>
  <si>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</si>
  <si>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</si>
  <si>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</si>
  <si>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</si>
  <si>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</si>
  <si>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</si>
  <si>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</si>
  <si>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</si>
  <si>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</si>
  <si>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</si>
  <si>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</si>
  <si>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</si>
  <si>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</si>
  <si>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</si>
  <si>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</si>
  <si>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</si>
  <si>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</si>
  <si>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</si>
  <si>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</si>
  <si>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</si>
  <si>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</si>
  <si>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</si>
  <si>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</si>
  <si>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</si>
  <si>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</si>
  <si>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</si>
  <si>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</si>
  <si>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</si>
  <si>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</si>
  <si>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</si>
  <si>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</si>
  <si>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</si>
  <si>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</si>
  <si>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</si>
  <si>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</si>
  <si>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</si>
  <si>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</si>
  <si>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</si>
  <si>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</si>
  <si>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</si>
  <si>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</si>
  <si>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</si>
  <si>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</si>
  <si>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</si>
  <si>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</si>
  <si>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</si>
  <si>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</si>
  <si>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</si>
  <si>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</si>
  <si>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</si>
  <si>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</si>
  <si>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</si>
  <si>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</si>
  <si>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</si>
  <si>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</si>
  <si>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</si>
  <si>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</si>
  <si>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</si>
  <si>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</si>
  <si>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</si>
  <si>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</si>
  <si>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</si>
  <si>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</si>
  <si>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</si>
  <si>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</si>
  <si>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</si>
  <si>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</si>
  <si>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</si>
  <si>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</si>
  <si>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</si>
  <si>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</si>
  <si>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</si>
  <si>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</si>
  <si>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</si>
  <si>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</si>
  <si>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</si>
  <si>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</si>
  <si>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</si>
  <si>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</si>
  <si>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</si>
  <si>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</si>
  <si>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</si>
  <si>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</si>
  <si>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</si>
  <si>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</si>
  <si>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</si>
  <si>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</si>
  <si>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</si>
  <si>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</si>
  <si>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</si>
  <si>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</si>
  <si>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</si>
  <si>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</si>
  <si>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</si>
  <si>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</si>
  <si>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</si>
  <si>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</si>
  <si>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</si>
  <si>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</si>
  <si>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</si>
  <si>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</si>
  <si>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</si>
  <si>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</si>
  <si>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</si>
  <si>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</si>
  <si>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</si>
  <si>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</si>
  <si>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</si>
  <si>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</si>
  <si>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</si>
  <si>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</si>
  <si>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</si>
  <si>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</si>
  <si>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</si>
  <si>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</si>
  <si>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</si>
  <si>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</si>
  <si>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</si>
  <si>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</si>
  <si>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</si>
  <si>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</si>
  <si>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</si>
  <si>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</si>
  <si>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</si>
  <si>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</si>
  <si>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</si>
  <si>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</si>
  <si>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</si>
  <si>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</si>
  <si>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</si>
  <si>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</si>
  <si>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</si>
  <si>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</si>
  <si>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</si>
  <si>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</si>
  <si>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</si>
  <si>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</si>
  <si>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</si>
  <si>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</si>
  <si>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</si>
  <si>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</si>
  <si>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</si>
  <si>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</si>
  <si>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</si>
  <si>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</si>
  <si>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</si>
  <si>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</si>
  <si>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</si>
  <si>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</si>
  <si>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</si>
  <si>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</si>
  <si>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</si>
  <si>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</si>
  <si>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</si>
  <si>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</si>
  <si>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</si>
  <si>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</si>
  <si>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</si>
  <si>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</si>
  <si>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</si>
  <si>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</si>
  <si>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</si>
  <si>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</si>
  <si>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</si>
  <si>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</si>
  <si>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</si>
  <si>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</si>
  <si>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</si>
  <si>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</si>
  <si>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</si>
  <si>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</si>
  <si>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</si>
  <si>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</si>
  <si>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</si>
  <si>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</si>
  <si>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</si>
  <si>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</si>
  <si>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</si>
  <si>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</si>
  <si>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</si>
  <si>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</si>
  <si>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</si>
  <si>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</si>
  <si>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</si>
  <si>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</si>
  <si>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</si>
  <si>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</si>
  <si>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</si>
  <si>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</si>
  <si>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</si>
  <si>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</si>
  <si>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</si>
  <si>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</si>
  <si>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</si>
  <si>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</si>
  <si>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</si>
  <si>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</si>
  <si>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</si>
  <si>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</si>
  <si>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</si>
  <si>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</si>
  <si>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</si>
  <si>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</si>
  <si>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</si>
  <si>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</si>
  <si>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</si>
  <si>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</si>
  <si>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</si>
  <si>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</si>
  <si>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</si>
  <si>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</si>
  <si>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</si>
  <si>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</si>
  <si>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</si>
  <si>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</si>
  <si>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</si>
  <si>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</si>
  <si>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</si>
  <si>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</si>
  <si>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</si>
  <si>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</si>
  <si>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</si>
  <si>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</si>
  <si>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</si>
  <si>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</si>
  <si>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</si>
  <si>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</si>
  <si>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</si>
  <si>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</si>
  <si>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</si>
  <si>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</si>
  <si>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</si>
  <si>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</si>
  <si>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</si>
  <si>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</si>
  <si>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</si>
  <si>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</si>
  <si>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</si>
  <si>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</si>
  <si>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</si>
  <si>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</si>
  <si>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</si>
  <si>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</si>
  <si>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</si>
  <si>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</si>
  <si>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</si>
  <si>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</si>
  <si>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</si>
  <si>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</si>
  <si>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</si>
  <si>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</si>
  <si>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</si>
  <si>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</si>
  <si>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</si>
  <si>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</si>
  <si>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</si>
  <si>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</si>
  <si>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</si>
  <si>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</si>
  <si>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</si>
  <si>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</si>
  <si>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</si>
  <si>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</si>
  <si>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</si>
  <si>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</si>
  <si>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</si>
  <si>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</si>
  <si>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</si>
  <si>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</si>
  <si>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</si>
  <si>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</si>
  <si>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</si>
  <si>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</si>
  <si>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</si>
  <si>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</si>
  <si>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</si>
  <si>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</si>
  <si>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</si>
  <si>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</si>
  <si>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</si>
  <si>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</si>
  <si>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</si>
  <si>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</si>
  <si>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</si>
  <si>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</si>
  <si>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</si>
  <si>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</si>
  <si>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</si>
  <si>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</si>
  <si>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</si>
  <si>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</si>
  <si>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</si>
  <si>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</si>
  <si>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</si>
  <si>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</si>
  <si>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</si>
  <si>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</si>
  <si>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</si>
  <si>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</si>
  <si>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</si>
  <si>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</si>
  <si>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</si>
  <si>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</si>
  <si>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</si>
  <si>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</si>
  <si>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</si>
  <si>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</si>
  <si>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</si>
  <si>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</si>
  <si>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</si>
  <si>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</si>
  <si>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</si>
  <si>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</si>
  <si>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</si>
  <si>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</si>
  <si>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</si>
  <si>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</si>
  <si>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</si>
  <si>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</si>
  <si>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</si>
  <si>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</si>
  <si>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</si>
  <si>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</si>
  <si>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</si>
  <si>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</si>
  <si>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</si>
  <si>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</si>
  <si>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</si>
  <si>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</si>
  <si>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</si>
  <si>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</si>
  <si>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</si>
  <si>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</si>
  <si>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</si>
  <si>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</si>
  <si>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</si>
  <si>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</si>
  <si>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</si>
  <si>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</si>
  <si>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</si>
  <si>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</si>
  <si>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</si>
  <si>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</si>
  <si>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</si>
  <si>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</si>
  <si>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</si>
  <si>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</si>
  <si>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</si>
  <si>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</si>
  <si>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</si>
  <si>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</si>
  <si>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</si>
  <si>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</si>
  <si>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</si>
  <si>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</si>
  <si>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</si>
  <si>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</si>
  <si>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</si>
  <si>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</si>
  <si>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</si>
  <si>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</si>
  <si>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</si>
  <si>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</si>
  <si>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</si>
  <si>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</si>
  <si>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</si>
  <si>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</si>
  <si>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</si>
  <si>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</si>
  <si>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</si>
  <si>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</si>
  <si>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</si>
  <si>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</si>
  <si>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</si>
  <si>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</si>
  <si>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</si>
  <si>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</si>
  <si>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</si>
  <si>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</si>
  <si>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</si>
  <si>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</si>
  <si>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</si>
  <si>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</si>
  <si>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</si>
  <si>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</si>
  <si>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</si>
  <si>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</si>
  <si>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</si>
  <si>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</si>
  <si>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</si>
  <si>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</si>
  <si>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</si>
  <si>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</si>
  <si>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</si>
  <si>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</si>
  <si>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</si>
  <si>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</si>
  <si>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</si>
  <si>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</si>
  <si>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</si>
  <si>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</si>
  <si>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</si>
  <si>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</si>
  <si>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</si>
  <si>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</si>
  <si>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</si>
  <si>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</si>
  <si>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</si>
  <si>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</si>
  <si>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</si>
  <si>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</si>
  <si>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</si>
  <si>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</si>
  <si>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</si>
  <si>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</si>
  <si>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</si>
  <si>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</si>
  <si>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</si>
  <si>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</si>
  <si>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</si>
  <si>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</si>
  <si>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</si>
  <si>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</si>
  <si>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</si>
  <si>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</si>
  <si>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</si>
  <si>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</si>
  <si>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</si>
  <si>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</si>
  <si>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</si>
  <si>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</si>
  <si>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</si>
  <si>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</si>
  <si>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</si>
  <si>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</si>
  <si>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</si>
  <si>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</si>
  <si>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</si>
  <si>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</si>
  <si>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</si>
  <si>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</si>
  <si>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</si>
  <si>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</si>
  <si>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</si>
  <si>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</si>
  <si>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</si>
  <si>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</si>
  <si>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</si>
  <si>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</si>
  <si>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</si>
  <si>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</si>
  <si>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</si>
  <si>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</si>
  <si>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</si>
  <si>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</si>
  <si>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</si>
  <si>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</si>
  <si>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</si>
  <si>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</si>
  <si>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</si>
  <si>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</si>
  <si>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</si>
  <si>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</si>
  <si>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</si>
  <si>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</si>
  <si>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</si>
  <si>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</si>
  <si>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</si>
  <si>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</si>
  <si>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</si>
  <si>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</si>
  <si>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</si>
  <si>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</si>
  <si>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</si>
  <si>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</si>
  <si>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</si>
  <si>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</si>
  <si>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</si>
  <si>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</si>
  <si>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</si>
  <si>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</si>
  <si>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</si>
  <si>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</si>
  <si>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</si>
  <si>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</si>
  <si>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</si>
  <si>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</si>
  <si>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</si>
  <si>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</si>
  <si>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</si>
  <si>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</si>
  <si>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</si>
  <si>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</si>
  <si>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</si>
  <si>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</si>
  <si>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</si>
  <si>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</si>
  <si>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</si>
  <si>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</si>
  <si>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</si>
  <si>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</si>
  <si>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</si>
  <si>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</si>
  <si>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</si>
  <si>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</si>
  <si>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</si>
  <si>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</si>
  <si>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</si>
  <si>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</si>
  <si>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</si>
  <si>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</si>
  <si>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</si>
  <si>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</si>
  <si>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</si>
  <si>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</si>
  <si>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</si>
  <si>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</si>
  <si>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</si>
  <si>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</si>
  <si>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</si>
  <si>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</si>
  <si>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</si>
  <si>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</si>
  <si>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</si>
  <si>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</si>
  <si>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</si>
  <si>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</si>
  <si>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</si>
  <si>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</si>
  <si>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</si>
  <si>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</si>
  <si>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</si>
  <si>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</si>
  <si>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</si>
  <si>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</si>
  <si>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</si>
  <si>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</si>
  <si>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</si>
  <si>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</si>
  <si>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</si>
  <si>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</si>
  <si>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</si>
  <si>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</si>
  <si>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</si>
  <si>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</si>
  <si>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</si>
  <si>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</si>
  <si>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</si>
  <si>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</si>
  <si>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</si>
  <si>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</si>
  <si>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</si>
  <si>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</si>
  <si>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</si>
  <si>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</si>
  <si>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</si>
  <si>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</si>
  <si>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</si>
  <si>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</si>
  <si>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</si>
  <si>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</si>
  <si>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</si>
  <si>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</si>
  <si>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</si>
  <si>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</si>
  <si>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</si>
  <si>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</si>
  <si>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</si>
  <si>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</si>
  <si>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</si>
  <si>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</si>
  <si>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</si>
  <si>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</si>
  <si>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</si>
  <si>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</si>
  <si>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</si>
  <si>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</si>
  <si>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</si>
  <si>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</si>
  <si>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</si>
  <si>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</si>
  <si>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</si>
  <si>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</si>
  <si>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</si>
  <si>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</si>
  <si>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</si>
  <si>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</si>
  <si>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</si>
  <si>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</si>
  <si>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</si>
  <si>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</si>
  <si>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</si>
  <si>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</si>
  <si>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</si>
  <si>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</si>
  <si>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</si>
  <si>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</si>
  <si>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</si>
  <si>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</si>
  <si>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</si>
  <si>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</si>
  <si>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</si>
  <si>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</si>
  <si>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</si>
  <si>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</si>
  <si>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</si>
  <si>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</si>
  <si>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</si>
  <si>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</si>
  <si>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</si>
  <si>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</si>
  <si>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</si>
  <si>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</si>
  <si>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</si>
  <si>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</si>
  <si>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</si>
  <si>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</si>
  <si>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</si>
  <si>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</si>
  <si>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</si>
  <si>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</si>
  <si>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</si>
  <si>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</si>
  <si>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</si>
  <si>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</si>
  <si>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</si>
  <si>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</si>
  <si>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</si>
  <si>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</si>
  <si>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</si>
  <si>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</si>
  <si>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</si>
  <si>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</si>
  <si>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</si>
  <si>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</si>
  <si>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</si>
  <si>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</si>
  <si>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</si>
  <si>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</si>
  <si>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</si>
  <si>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</si>
  <si>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</si>
  <si>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</si>
  <si>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</si>
  <si>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</si>
  <si>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</si>
  <si>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</si>
  <si>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</si>
  <si>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</si>
  <si>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</si>
  <si>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</si>
  <si>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</si>
  <si>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</si>
  <si>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</si>
  <si>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</si>
  <si>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</si>
  <si>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</si>
  <si>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</si>
  <si>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</si>
  <si>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</si>
  <si>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</si>
  <si>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</si>
  <si>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</si>
  <si>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</si>
  <si>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</si>
  <si>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</si>
  <si>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</si>
  <si>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</si>
  <si>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</si>
  <si>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</si>
  <si>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</si>
  <si>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</si>
  <si>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</si>
  <si>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</si>
  <si>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</si>
  <si>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</si>
  <si>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</si>
  <si>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</si>
  <si>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</si>
  <si>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</si>
  <si>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</si>
  <si>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</si>
  <si>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</si>
  <si>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</si>
  <si>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</si>
  <si>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</si>
  <si>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</si>
  <si>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</si>
  <si>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</si>
  <si>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</si>
  <si>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</si>
  <si>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</si>
  <si>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</si>
  <si>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</si>
  <si>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</si>
  <si>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</si>
  <si>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</si>
  <si>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</si>
  <si>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</si>
  <si>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</si>
  <si>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</si>
  <si>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</si>
  <si>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</si>
  <si>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</si>
  <si>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</si>
  <si>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</si>
  <si>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</si>
  <si>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</si>
  <si>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</si>
  <si>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</si>
  <si>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</si>
  <si>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</si>
  <si>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</si>
  <si>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</si>
  <si>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</si>
  <si>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</si>
  <si>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</si>
  <si>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</si>
  <si>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</si>
  <si>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</si>
  <si>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</si>
  <si>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</si>
  <si>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</si>
  <si>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</si>
  <si>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</si>
  <si>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</si>
  <si>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</si>
  <si>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</si>
  <si>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</si>
  <si>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</si>
  <si>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</si>
  <si>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</si>
  <si>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</si>
  <si>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</si>
  <si>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</si>
  <si>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</si>
  <si>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</si>
  <si>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</si>
  <si>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</si>
  <si>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</si>
  <si>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</si>
  <si>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</si>
  <si>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</si>
  <si>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</si>
  <si>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</si>
  <si>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</si>
  <si>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</si>
  <si>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</si>
  <si>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</si>
  <si>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</si>
  <si>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</si>
  <si>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</si>
  <si>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</si>
  <si>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</si>
  <si>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</si>
  <si>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</si>
  <si>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</si>
  <si>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</si>
  <si>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</si>
  <si>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</si>
  <si>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</si>
  <si>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</si>
  <si>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</si>
  <si>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</si>
  <si>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</si>
  <si>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</si>
  <si>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</si>
  <si>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</si>
  <si>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</si>
  <si>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</si>
  <si>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</si>
  <si>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</si>
  <si>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</si>
  <si>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</si>
  <si>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</si>
  <si>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</si>
  <si>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</si>
  <si>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</si>
  <si>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</si>
  <si>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</si>
  <si>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</si>
  <si>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</si>
  <si>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</si>
  <si>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</si>
  <si>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</si>
  <si>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</si>
  <si>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</si>
  <si>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</si>
  <si>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</si>
  <si>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</si>
  <si>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</si>
  <si>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</si>
  <si>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</si>
  <si>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</si>
  <si>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</si>
  <si>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</si>
  <si>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</si>
  <si>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</si>
  <si>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</si>
  <si>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</si>
  <si>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</si>
  <si>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</si>
  <si>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</si>
  <si>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</si>
  <si>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</si>
  <si>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</si>
  <si>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</si>
  <si>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</si>
  <si>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</si>
  <si>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</si>
  <si>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</si>
  <si>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</si>
  <si>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</si>
  <si>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</si>
  <si>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</si>
  <si>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</si>
  <si>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</si>
  <si>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</si>
  <si>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</si>
  <si>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</si>
  <si>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</si>
  <si>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</si>
  <si>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</si>
  <si>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</si>
  <si>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</si>
  <si>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</si>
  <si>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</si>
  <si>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</si>
  <si>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</si>
  <si>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</si>
  <si>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</si>
  <si>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</si>
  <si>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</si>
  <si>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</si>
  <si>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</si>
  <si>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</si>
  <si>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</si>
  <si>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</si>
  <si>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</si>
  <si>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</si>
  <si>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</si>
  <si>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</si>
  <si>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</si>
  <si>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</si>
  <si>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</si>
  <si>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</si>
  <si>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</si>
  <si>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</si>
  <si>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</si>
  <si>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</si>
  <si>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</si>
  <si>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</si>
  <si>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</si>
  <si>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</si>
  <si>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</si>
  <si>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</si>
  <si>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</si>
  <si>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</si>
  <si>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</si>
  <si>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</si>
  <si>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</si>
  <si>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</si>
  <si>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</si>
  <si>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</si>
  <si>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</si>
  <si>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</si>
  <si>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</si>
  <si>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</si>
  <si>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</si>
  <si>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</si>
  <si>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</si>
  <si>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</si>
  <si>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</si>
  <si>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</si>
  <si>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</si>
  <si>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</si>
  <si>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</si>
  <si>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</si>
  <si>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</si>
  <si>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</si>
  <si>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</si>
  <si>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</si>
  <si>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</si>
  <si>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</si>
  <si>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</si>
  <si>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</si>
  <si>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</si>
  <si>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</si>
  <si>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</si>
  <si>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</si>
  <si>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</si>
  <si>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</si>
  <si>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</si>
  <si>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</si>
  <si>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</si>
  <si>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</si>
  <si>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</si>
  <si>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</si>
  <si>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</si>
  <si>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</si>
  <si>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</si>
  <si>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</si>
  <si>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</si>
  <si>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</si>
  <si>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</si>
  <si>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</si>
  <si>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</si>
  <si>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</si>
  <si>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</si>
  <si>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</si>
  <si>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</si>
  <si>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</si>
  <si>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</si>
  <si>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</si>
  <si>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</si>
  <si>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</si>
  <si>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</si>
  <si>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</si>
  <si>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</si>
  <si>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</si>
  <si>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</si>
  <si>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</si>
  <si>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</si>
  <si>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</si>
  <si>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</si>
  <si>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</si>
  <si>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</si>
  <si>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</si>
  <si>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</si>
  <si>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</si>
  <si>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</si>
  <si>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</si>
  <si>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</si>
  <si>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</si>
  <si>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</si>
  <si>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</si>
  <si>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</si>
  <si>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</si>
  <si>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</si>
  <si>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</si>
  <si>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</si>
  <si>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</si>
  <si>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</si>
  <si>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</si>
  <si>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</si>
  <si>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</si>
  <si>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</si>
  <si>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</si>
  <si>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</si>
  <si>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</si>
  <si>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</si>
  <si>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</si>
  <si>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</si>
  <si>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</si>
  <si>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</si>
  <si>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</si>
  <si>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</si>
  <si>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</si>
  <si>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</si>
  <si>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</si>
  <si>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</si>
  <si>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</si>
  <si>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</si>
  <si>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</si>
  <si>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</si>
  <si>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</si>
  <si>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</si>
  <si>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</si>
  <si>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</si>
  <si>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</si>
  <si>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</si>
  <si>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</si>
  <si>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</si>
  <si>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</si>
  <si>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</si>
  <si>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</si>
  <si>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</si>
  <si>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</si>
  <si>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</si>
  <si>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</si>
  <si>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</si>
  <si>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</si>
  <si>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</si>
  <si>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</si>
  <si>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</si>
  <si>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</si>
  <si>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</si>
  <si>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</si>
  <si>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</si>
  <si>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</si>
  <si>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</si>
  <si>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</si>
  <si>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</si>
  <si>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</si>
  <si>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</si>
  <si>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</si>
  <si>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</si>
  <si>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</si>
  <si>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</si>
  <si>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</si>
  <si>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</si>
  <si>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</si>
  <si>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</si>
  <si>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</si>
  <si>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</si>
  <si>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</si>
  <si>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</si>
  <si>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</si>
  <si>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</si>
  <si>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</si>
  <si>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</si>
  <si>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</si>
  <si>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</si>
  <si>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</si>
  <si>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</si>
  <si>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</si>
  <si>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</si>
  <si>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</si>
  <si>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</si>
  <si>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</si>
  <si>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</si>
  <si>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</si>
  <si>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</si>
  <si>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</si>
  <si>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</si>
  <si>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</si>
  <si>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</si>
  <si>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</si>
  <si>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</si>
  <si>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</si>
  <si>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</si>
  <si>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</si>
  <si>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</si>
  <si>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</si>
  <si>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</si>
  <si>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</si>
  <si>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</si>
  <si>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</si>
  <si>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</si>
  <si>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</si>
  <si>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</si>
  <si>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</si>
  <si>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</si>
  <si>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</si>
  <si>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</si>
  <si>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</si>
  <si>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</si>
  <si>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</si>
  <si>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</si>
  <si>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</si>
  <si>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</si>
  <si>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</si>
  <si>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</si>
  <si>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</si>
  <si>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</si>
  <si>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</si>
  <si>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</si>
  <si>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</si>
  <si>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</si>
  <si>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</si>
  <si>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</si>
  <si>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</si>
  <si>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</si>
  <si>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</si>
  <si>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</si>
  <si>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</si>
  <si>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</si>
  <si>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</si>
  <si>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</si>
  <si>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</si>
  <si>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</si>
  <si>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</si>
  <si>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</si>
  <si>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</si>
  <si>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</si>
  <si>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</si>
  <si>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</si>
  <si>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</si>
  <si>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</si>
  <si>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</si>
  <si>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</si>
  <si>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</si>
  <si>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</si>
  <si>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</si>
  <si>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</si>
  <si>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</si>
  <si>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</si>
  <si>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</si>
  <si>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</si>
  <si>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</si>
  <si>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</si>
  <si>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</si>
  <si>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</si>
  <si>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</si>
  <si>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</si>
  <si>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</si>
  <si>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</si>
  <si>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</si>
  <si>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</si>
  <si>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</si>
  <si>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</si>
  <si>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</si>
  <si>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</si>
  <si>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</si>
  <si>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</si>
  <si>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</si>
  <si>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</si>
  <si>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</si>
  <si>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</si>
  <si>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</si>
  <si>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</si>
  <si>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</si>
  <si>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</si>
  <si>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</si>
  <si>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</si>
  <si>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</si>
  <si>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</si>
  <si>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</si>
  <si>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</si>
  <si>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</si>
  <si>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</si>
  <si>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</si>
  <si>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</si>
  <si>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</si>
  <si>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</si>
  <si>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</si>
  <si>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</si>
  <si>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</si>
  <si>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</si>
  <si>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</si>
  <si>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</si>
  <si>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</si>
  <si>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</si>
  <si>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</si>
  <si>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</si>
  <si>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</si>
  <si>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</si>
  <si>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</si>
  <si>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</si>
  <si>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</si>
  <si>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</si>
  <si>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</si>
  <si>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</si>
  <si>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</si>
  <si>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</si>
  <si>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</si>
  <si>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</si>
  <si>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</si>
  <si>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</si>
  <si>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</si>
  <si>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</si>
  <si>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</si>
  <si>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</si>
  <si>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</si>
  <si>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</si>
  <si>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</si>
  <si>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</si>
  <si>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</si>
  <si>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</si>
  <si>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</si>
  <si>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</si>
  <si>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</si>
  <si>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</si>
  <si>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</si>
  <si>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</si>
  <si>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</si>
  <si>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</si>
  <si>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</si>
  <si>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</si>
  <si>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</si>
  <si>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</si>
  <si>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</si>
  <si>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</si>
  <si>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</si>
  <si>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</si>
  <si>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</si>
  <si>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</si>
  <si>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</si>
  <si>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</si>
  <si>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</si>
  <si>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</si>
  <si>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</si>
  <si>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</si>
  <si>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</si>
  <si>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</si>
  <si>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</si>
  <si>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</si>
  <si>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</si>
  <si>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</si>
  <si>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</si>
  <si>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</si>
  <si>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</si>
  <si>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</si>
  <si>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</si>
  <si>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</si>
  <si>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</si>
  <si>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</si>
  <si>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</si>
  <si>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</si>
  <si>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</si>
  <si>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</si>
  <si>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</si>
  <si>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</si>
  <si>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</si>
  <si>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</si>
  <si>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</si>
  <si>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</si>
  <si>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</si>
  <si>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</si>
  <si>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</si>
  <si>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</si>
  <si>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</si>
  <si>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</si>
  <si>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</si>
  <si>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</si>
  <si>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</si>
  <si>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</si>
  <si>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</si>
  <si>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</si>
  <si>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</si>
  <si>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</si>
  <si>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</si>
  <si>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</si>
  <si>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</si>
  <si>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</si>
  <si>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</si>
  <si>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</si>
  <si>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</si>
  <si>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</si>
  <si>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</si>
  <si>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</si>
  <si>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</si>
  <si>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</si>
  <si>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</si>
  <si>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</si>
  <si>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</si>
  <si>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</si>
  <si>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</si>
  <si>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</si>
  <si>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</si>
  <si>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</si>
  <si>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</si>
  <si>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</si>
  <si>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</si>
  <si>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</si>
  <si>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</si>
  <si>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</si>
  <si>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</si>
  <si>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</si>
  <si>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</si>
  <si>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</si>
  <si>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</si>
  <si>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</si>
  <si>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</si>
  <si>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</si>
  <si>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</si>
  <si>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</si>
  <si>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</si>
  <si>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</si>
  <si>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</si>
  <si>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</si>
  <si>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</si>
  <si>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</si>
  <si>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</si>
  <si>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</si>
  <si>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</si>
  <si>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</si>
  <si>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</si>
  <si>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</si>
  <si>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</si>
  <si>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</si>
  <si>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</si>
  <si>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</si>
  <si>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</si>
  <si>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</si>
  <si>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</si>
  <si>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</si>
  <si>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</si>
  <si>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</si>
  <si>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</si>
  <si>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</si>
  <si>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</si>
  <si>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</si>
  <si>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</si>
  <si>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</si>
  <si>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</si>
  <si>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</si>
  <si>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</si>
  <si>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</si>
  <si>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</si>
  <si>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</si>
  <si>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</si>
  <si>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</si>
  <si>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</si>
  <si>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</si>
  <si>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</si>
  <si>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</si>
  <si>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</si>
  <si>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</si>
  <si>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</si>
  <si>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</si>
  <si>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</si>
  <si>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</si>
  <si>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</si>
  <si>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</si>
  <si>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</si>
  <si>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</si>
  <si>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</si>
  <si>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</si>
  <si>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</si>
  <si>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</si>
  <si>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</si>
  <si>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</si>
  <si>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</si>
  <si>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</si>
  <si>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</si>
  <si>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</si>
  <si>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</si>
  <si>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</si>
  <si>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</si>
  <si>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</si>
  <si>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</si>
  <si>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</si>
  <si>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</si>
  <si>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</si>
  <si>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</si>
  <si>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</si>
  <si>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</si>
  <si>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</si>
  <si>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</si>
  <si>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</si>
  <si>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</si>
  <si>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</si>
  <si>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</si>
  <si>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</si>
  <si>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</si>
  <si>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</si>
  <si>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</si>
  <si>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</si>
  <si>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</si>
  <si>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</si>
  <si>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</si>
  <si>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</si>
  <si>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</si>
  <si>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</si>
  <si>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</si>
  <si>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</si>
  <si>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</si>
  <si>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</si>
  <si>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</si>
  <si>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</si>
  <si>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</si>
  <si>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</si>
  <si>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</si>
  <si>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</si>
  <si>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</si>
  <si>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</si>
  <si>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</si>
  <si>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</si>
  <si>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</si>
  <si>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</si>
  <si>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</si>
  <si>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</si>
  <si>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</si>
  <si>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</si>
  <si>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</si>
  <si>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</si>
  <si>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</si>
  <si>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</si>
  <si>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</si>
  <si>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</si>
  <si>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</si>
  <si>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</si>
  <si>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</si>
  <si>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</si>
  <si>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</si>
  <si>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</si>
  <si>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</si>
  <si>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</si>
  <si>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</si>
  <si>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</si>
  <si>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</si>
  <si>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</si>
  <si>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</si>
  <si>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</si>
  <si>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</si>
  <si>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</si>
  <si>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</si>
  <si>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</si>
  <si>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</si>
  <si>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</si>
  <si>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</si>
  <si>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</si>
  <si>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</si>
  <si>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</si>
  <si>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</si>
  <si>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</si>
  <si>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</si>
  <si>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</si>
  <si>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</si>
  <si>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</si>
  <si>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</si>
  <si>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</si>
  <si>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</si>
  <si>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</si>
  <si>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</si>
  <si>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</si>
  <si>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</si>
  <si>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</si>
  <si>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</si>
  <si>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</si>
  <si>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</si>
  <si>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</si>
  <si>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</si>
  <si>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</si>
  <si>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</si>
  <si>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</si>
  <si>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</si>
  <si>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</si>
  <si>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</si>
  <si>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</si>
  <si>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</si>
  <si>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</si>
  <si>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</si>
  <si>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</si>
  <si>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</si>
  <si>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</si>
  <si>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</si>
  <si>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</si>
  <si>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</si>
  <si>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</si>
  <si>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</si>
  <si>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</si>
  <si>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</si>
  <si>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</si>
  <si>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</si>
  <si>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</si>
  <si>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</si>
  <si>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</si>
  <si>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</si>
  <si>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</si>
  <si>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</si>
  <si>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</si>
  <si>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</si>
  <si>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</si>
  <si>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</si>
  <si>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</si>
  <si>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</si>
  <si>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</si>
  <si>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</si>
  <si>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</si>
  <si>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</si>
  <si>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</si>
  <si>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</si>
  <si>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</si>
  <si>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</si>
  <si>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</si>
  <si>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</si>
  <si>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</si>
  <si>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</si>
  <si>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</si>
  <si>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</si>
  <si>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</si>
  <si>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</si>
  <si>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</si>
  <si>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</si>
  <si>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</si>
  <si>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</si>
  <si>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</si>
  <si>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</si>
  <si>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</si>
  <si>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</si>
  <si>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</si>
  <si>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</si>
  <si>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</si>
  <si>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</si>
  <si>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</si>
  <si>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</si>
  <si>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</si>
  <si>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</si>
  <si>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</si>
  <si>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</si>
  <si>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</si>
  <si>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</si>
  <si>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</si>
  <si>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</si>
  <si>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</si>
  <si>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</si>
  <si>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</si>
  <si>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</si>
  <si>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</si>
  <si>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</si>
  <si>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</si>
  <si>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</si>
  <si>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</si>
  <si>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</si>
  <si>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</si>
  <si>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</si>
  <si>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</si>
  <si>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</si>
  <si>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</si>
  <si>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</si>
  <si>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</si>
  <si>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</si>
  <si>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</si>
  <si>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</si>
  <si>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</si>
  <si>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</si>
  <si>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</si>
  <si>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</si>
  <si>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</si>
  <si>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</si>
  <si>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</si>
  <si>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</si>
  <si>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</si>
  <si>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</si>
  <si>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</si>
  <si>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</si>
  <si>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</si>
  <si>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</si>
  <si>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</si>
  <si>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</si>
  <si>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</si>
  <si>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</si>
  <si>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</si>
  <si>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</si>
  <si>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</si>
  <si>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</si>
  <si>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</si>
  <si>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</si>
  <si>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</si>
  <si>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</si>
  <si>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</si>
  <si>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</si>
  <si>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</si>
  <si>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</si>
  <si>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</si>
  <si>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</si>
  <si>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</si>
  <si>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</si>
  <si>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</si>
  <si>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</si>
  <si>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</si>
  <si>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</si>
  <si>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</si>
  <si>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</si>
  <si>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</si>
  <si>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</si>
  <si>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</si>
  <si>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</si>
  <si>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</si>
  <si>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</si>
  <si>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</si>
  <si>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</si>
  <si>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</si>
  <si>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</si>
  <si>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</si>
  <si>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</si>
  <si>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</si>
  <si>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</si>
  <si>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</si>
  <si>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</si>
  <si>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</si>
  <si>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</si>
  <si>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</si>
  <si>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</si>
  <si>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</si>
  <si>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</si>
  <si>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</si>
  <si>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</si>
  <si>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</si>
  <si>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</si>
  <si>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</si>
  <si>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</si>
  <si>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</si>
  <si>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</si>
  <si>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</si>
  <si>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</si>
  <si>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</si>
  <si>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</si>
  <si>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</si>
  <si>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</si>
  <si>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</si>
  <si>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</si>
  <si>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</si>
  <si>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</si>
  <si>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</si>
  <si>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</si>
  <si>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</si>
  <si>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</si>
  <si>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</si>
  <si>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</si>
  <si>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</si>
  <si>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</si>
  <si>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</si>
  <si>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</si>
  <si>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</si>
  <si>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</si>
  <si>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</si>
  <si>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</si>
  <si>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</si>
  <si>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</si>
  <si>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</si>
  <si>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</si>
  <si>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</si>
  <si>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</si>
  <si>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</si>
  <si>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</si>
  <si>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</si>
  <si>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</si>
  <si>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</si>
  <si>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</si>
  <si>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</si>
  <si>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</si>
  <si>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</si>
  <si>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</si>
  <si>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</si>
  <si>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</si>
  <si>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</si>
  <si>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</si>
  <si>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</si>
  <si>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</si>
  <si>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</si>
  <si>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</si>
  <si>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</si>
  <si>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</si>
  <si>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</si>
  <si>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</si>
  <si>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</si>
  <si>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</si>
  <si>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</si>
  <si>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</si>
  <si>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</si>
  <si>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</si>
  <si>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</si>
  <si>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</si>
  <si>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</si>
  <si>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</si>
  <si>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</si>
  <si>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</si>
  <si>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</si>
  <si>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</si>
  <si>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</si>
  <si>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</si>
  <si>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</si>
  <si>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</si>
  <si>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</si>
  <si>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</si>
  <si>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</si>
  <si>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</si>
  <si>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</si>
  <si>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</si>
  <si>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</si>
  <si>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</si>
  <si>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</si>
  <si>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</si>
  <si>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</si>
  <si>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</si>
  <si>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</si>
  <si>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</si>
  <si>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</si>
  <si>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</si>
  <si>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</si>
  <si>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</si>
  <si>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</si>
  <si>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</si>
  <si>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</si>
  <si>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</si>
  <si>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</si>
  <si>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</si>
  <si>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</si>
  <si>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</si>
  <si>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</si>
  <si>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</si>
  <si>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</si>
  <si>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</si>
  <si>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</si>
  <si>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</si>
  <si>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</si>
  <si>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</si>
  <si>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</si>
  <si>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</si>
  <si>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</si>
  <si>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</si>
  <si>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</si>
  <si>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</si>
  <si>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</si>
  <si>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</si>
  <si>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</si>
  <si>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</si>
  <si>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</si>
  <si>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</si>
  <si>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</si>
  <si>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</si>
  <si>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</si>
  <si>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</si>
  <si>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</si>
  <si>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</si>
  <si>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</si>
  <si>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</si>
  <si>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</si>
  <si>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</si>
  <si>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</si>
  <si>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</si>
  <si>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</si>
  <si>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</si>
  <si>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</si>
  <si>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</si>
  <si>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</si>
  <si>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</si>
  <si>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</si>
  <si>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</si>
  <si>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</si>
  <si>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</si>
  <si>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</si>
  <si>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</si>
  <si>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</si>
  <si>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</si>
  <si>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</si>
  <si>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</si>
  <si>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</si>
  <si>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</si>
  <si>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</si>
  <si>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</si>
  <si>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</si>
  <si>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</si>
  <si>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</si>
  <si>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</si>
  <si>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</si>
  <si>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</si>
  <si>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</si>
  <si>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</si>
  <si>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</si>
  <si>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</si>
  <si>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</si>
  <si>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</si>
  <si>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</si>
  <si>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</si>
  <si>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</si>
  <si>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</si>
  <si>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</si>
  <si>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</si>
  <si>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</si>
  <si>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</si>
  <si>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</si>
  <si>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</si>
  <si>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</si>
  <si>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</si>
  <si>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</si>
  <si>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</si>
  <si>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</si>
  <si>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</si>
  <si>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</si>
  <si>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</si>
  <si>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</si>
  <si>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</si>
  <si>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</si>
  <si>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</si>
  <si>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</si>
  <si>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</si>
  <si>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</si>
  <si>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</si>
  <si>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</si>
  <si>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</si>
  <si>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</si>
  <si>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</si>
  <si>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</si>
  <si>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</si>
  <si>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</si>
  <si>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</si>
  <si>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</si>
  <si>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</si>
  <si>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</si>
  <si>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</si>
  <si>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</si>
  <si>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</si>
  <si>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</si>
  <si>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</si>
  <si>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</si>
  <si>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</si>
  <si>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</si>
  <si>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</si>
  <si>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</si>
  <si>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</si>
  <si>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</si>
  <si>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</si>
  <si>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</si>
  <si>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</si>
  <si>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</si>
  <si>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</si>
  <si>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</si>
  <si>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</si>
  <si>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</si>
  <si>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</si>
  <si>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</si>
  <si>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</si>
  <si>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</si>
  <si>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</si>
  <si>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</si>
  <si>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</si>
  <si>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</si>
  <si>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</si>
  <si>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</si>
  <si>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</si>
  <si>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</si>
  <si>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</si>
  <si>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</si>
  <si>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</si>
  <si>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</si>
  <si>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</si>
  <si>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</si>
  <si>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</si>
  <si>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</si>
  <si>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</si>
  <si>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</si>
  <si>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</si>
  <si>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</si>
  <si>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</si>
  <si>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</si>
  <si>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</si>
  <si>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</si>
  <si>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</si>
  <si>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</si>
  <si>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</si>
  <si>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</si>
  <si>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</si>
  <si>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</si>
  <si>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</si>
  <si>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</si>
  <si>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</si>
  <si>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</si>
  <si>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</si>
  <si>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</si>
  <si>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</si>
  <si>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</si>
  <si>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</si>
  <si>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</si>
  <si>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</si>
  <si>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</si>
  <si>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</si>
  <si>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</si>
  <si>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</si>
  <si>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</si>
  <si>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</si>
  <si>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</si>
  <si>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</si>
  <si>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</si>
  <si>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</si>
  <si>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</si>
  <si>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</si>
  <si>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</si>
  <si>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</si>
  <si>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</si>
  <si>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</si>
  <si>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</si>
  <si>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</si>
  <si>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</si>
  <si>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</si>
  <si>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</si>
  <si>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</si>
  <si>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</si>
  <si>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</si>
  <si>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</si>
  <si>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</si>
  <si>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</si>
  <si>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</si>
  <si>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</si>
  <si>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</si>
  <si>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</si>
  <si>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</si>
  <si>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</si>
  <si>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</si>
  <si>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</si>
  <si>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</si>
  <si>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</si>
  <si>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</si>
  <si>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</si>
  <si>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</si>
  <si>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</si>
  <si>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</si>
  <si>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</si>
  <si>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</si>
  <si>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</si>
  <si>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</si>
  <si>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</si>
  <si>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</si>
  <si>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</si>
  <si>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</si>
  <si>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</si>
  <si>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</si>
  <si>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</si>
  <si>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</si>
  <si>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</si>
  <si>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</si>
  <si>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</si>
  <si>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</si>
  <si>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</si>
  <si>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</si>
  <si>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</si>
  <si>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</si>
  <si>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</si>
  <si>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</si>
  <si>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</si>
  <si>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</si>
  <si>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</si>
  <si>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</si>
  <si>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</si>
  <si>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</si>
  <si>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</si>
  <si>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</si>
  <si>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</si>
  <si>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</si>
  <si>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</si>
  <si>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</si>
  <si>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</si>
  <si>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</si>
  <si>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</si>
  <si>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</si>
  <si>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</si>
  <si>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</si>
  <si>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</si>
  <si>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</si>
  <si>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</si>
  <si>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</si>
  <si>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</si>
  <si>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</si>
  <si>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</si>
  <si>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</si>
  <si>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</si>
  <si>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</si>
  <si>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</si>
  <si>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</si>
  <si>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</si>
  <si>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</si>
  <si>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</si>
  <si>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</si>
  <si>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</si>
  <si>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</si>
  <si>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</si>
  <si>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</si>
  <si>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</si>
  <si>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</si>
  <si>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</si>
  <si>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</si>
  <si>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</si>
  <si>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</si>
  <si>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</si>
  <si>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</si>
  <si>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</si>
  <si>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</si>
  <si>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</si>
  <si>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</si>
  <si>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</si>
  <si>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</si>
  <si>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</si>
  <si>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</si>
  <si>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</si>
  <si>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</si>
  <si>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</si>
  <si>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</si>
  <si>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</si>
  <si>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</si>
  <si>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</si>
  <si>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</si>
  <si>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</si>
  <si>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</si>
  <si>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</si>
  <si>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</si>
  <si>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</si>
  <si>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</si>
  <si>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</si>
  <si>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</si>
  <si>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</si>
  <si>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</si>
  <si>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</si>
  <si>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</si>
  <si>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</si>
  <si>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</si>
  <si>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</si>
  <si>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</si>
  <si>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</si>
  <si>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</si>
  <si>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</si>
  <si>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</si>
  <si>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</si>
  <si>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</si>
  <si>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</si>
  <si>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</si>
  <si>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</si>
  <si>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</si>
  <si>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</si>
  <si>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</si>
  <si>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</si>
  <si>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</si>
  <si>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</si>
  <si>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</si>
  <si>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</si>
  <si>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</si>
  <si>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</si>
  <si>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</si>
  <si>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</si>
  <si>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</si>
  <si>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</si>
  <si>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</si>
  <si>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</si>
  <si>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</si>
  <si>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</si>
  <si>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</si>
  <si>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</si>
  <si>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</si>
  <si>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</si>
  <si>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</si>
  <si>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</si>
  <si>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</si>
  <si>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</si>
  <si>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</si>
  <si>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</si>
  <si>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</si>
  <si>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</si>
  <si>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</si>
  <si>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</si>
  <si>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</si>
  <si>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</si>
  <si>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</si>
  <si>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</si>
  <si>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</si>
  <si>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</si>
  <si>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</si>
  <si>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</si>
  <si>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</si>
  <si>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</si>
  <si>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</si>
  <si>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</si>
  <si>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</si>
  <si>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</si>
  <si>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</si>
  <si>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</si>
  <si>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</si>
  <si>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</si>
  <si>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</si>
  <si>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</si>
  <si>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</si>
  <si>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</si>
  <si>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</si>
  <si>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</si>
  <si>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</si>
  <si>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</si>
  <si>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</si>
  <si>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</si>
  <si>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</si>
  <si>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</si>
  <si>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</si>
  <si>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</si>
  <si>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</si>
  <si>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</si>
  <si>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</si>
  <si>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</si>
  <si>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</si>
  <si>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</si>
  <si>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</si>
  <si>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</si>
  <si>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</si>
  <si>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</si>
  <si>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</si>
  <si>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</si>
  <si>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</si>
  <si>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</si>
  <si>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</si>
  <si>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</si>
  <si>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</si>
  <si>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</si>
  <si>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</si>
  <si>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</si>
  <si>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</si>
  <si>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</si>
  <si>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</si>
  <si>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</si>
  <si>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</si>
  <si>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</si>
  <si>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</si>
  <si>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</si>
  <si>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</si>
  <si>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</si>
  <si>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</si>
  <si>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</si>
  <si>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</si>
  <si>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</si>
  <si>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</si>
  <si>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</si>
  <si>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</si>
  <si>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</si>
  <si>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</si>
  <si>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</si>
  <si>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</si>
  <si>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</si>
  <si>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</si>
  <si>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</si>
  <si>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</si>
  <si>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</si>
  <si>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</si>
  <si>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</si>
  <si>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</si>
  <si>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</si>
  <si>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</si>
  <si>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</si>
  <si>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</si>
  <si>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</si>
  <si>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</si>
  <si>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</si>
  <si>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</si>
  <si>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</si>
  <si>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</si>
  <si>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</si>
  <si>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</si>
  <si>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</si>
  <si>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</si>
  <si>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</si>
  <si>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</si>
  <si>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</si>
  <si>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</si>
  <si>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</si>
  <si>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</si>
  <si>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</si>
  <si>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</si>
  <si>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</si>
  <si>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</si>
  <si>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</si>
  <si>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</si>
  <si>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</si>
  <si>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</si>
  <si>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</si>
  <si>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</si>
  <si>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</si>
  <si>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</si>
  <si>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</si>
  <si>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</si>
  <si>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</si>
  <si>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</si>
  <si>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</si>
  <si>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</si>
  <si>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</si>
  <si>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</si>
  <si>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</si>
  <si>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</si>
  <si>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</si>
  <si>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</si>
  <si>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</si>
  <si>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</si>
  <si>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</si>
  <si>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</si>
  <si>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</si>
  <si>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</si>
  <si>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</si>
  <si>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</si>
  <si>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</si>
  <si>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</si>
  <si>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</si>
  <si>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</si>
  <si>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</si>
  <si>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</si>
  <si>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</si>
  <si>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</si>
  <si>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</si>
  <si>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</si>
  <si>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</si>
  <si>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</si>
  <si>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</si>
  <si>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</si>
  <si>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</si>
  <si>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</si>
  <si>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</si>
  <si>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</si>
  <si>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</si>
  <si>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</si>
  <si>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</si>
  <si>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</si>
  <si>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</si>
  <si>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</si>
  <si>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</si>
  <si>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</si>
  <si>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</si>
  <si>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</si>
  <si>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</si>
  <si>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</si>
  <si>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</si>
  <si>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</si>
  <si>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</si>
  <si>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</si>
  <si>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</si>
  <si>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</si>
  <si>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</si>
  <si>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</si>
  <si>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</si>
  <si>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</si>
  <si>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</si>
  <si>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</si>
  <si>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</si>
  <si>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</si>
  <si>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</si>
  <si>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</si>
  <si>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</si>
  <si>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</si>
  <si>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</si>
  <si>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</si>
  <si>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</si>
  <si>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</si>
  <si>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</si>
  <si>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</si>
  <si>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</si>
  <si>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</si>
  <si>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</si>
  <si>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</si>
  <si>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</si>
  <si>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</si>
  <si>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</si>
  <si>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</si>
  <si>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</si>
  <si>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</si>
  <si>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</si>
  <si>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</si>
  <si>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</si>
  <si>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</si>
  <si>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</si>
  <si>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</si>
  <si>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</si>
  <si>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</si>
  <si>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</si>
  <si>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</si>
  <si>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</si>
  <si>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</si>
  <si>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</si>
  <si>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</si>
  <si>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</si>
  <si>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</si>
  <si>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</si>
  <si>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</si>
  <si>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</si>
  <si>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</si>
  <si>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</si>
  <si>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</si>
  <si>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</si>
  <si>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</si>
  <si>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</si>
  <si>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</si>
  <si>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</si>
  <si>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</si>
  <si>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</si>
  <si>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</si>
  <si>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</si>
  <si>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</si>
  <si>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</si>
  <si>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</si>
  <si>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</si>
  <si>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</si>
  <si>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</si>
  <si>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</si>
  <si>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</si>
  <si>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</si>
  <si>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</si>
  <si>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</si>
  <si>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</si>
  <si>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</si>
  <si>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</si>
  <si>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</si>
  <si>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</si>
  <si>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</si>
  <si>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</si>
  <si>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</si>
  <si>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</si>
  <si>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</si>
  <si>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</si>
  <si>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</si>
  <si>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</si>
  <si>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</si>
  <si>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</si>
  <si>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</si>
  <si>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</si>
  <si>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</si>
  <si>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</si>
  <si>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</si>
  <si>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</si>
  <si>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</si>
  <si>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</si>
  <si>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</si>
  <si>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</si>
  <si>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</si>
  <si>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</si>
  <si>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</si>
  <si>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</si>
  <si>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</si>
  <si>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</si>
  <si>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</si>
  <si>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</si>
  <si>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</si>
  <si>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</si>
  <si>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</si>
  <si>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</si>
  <si>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</si>
  <si>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</si>
  <si>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</si>
  <si>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</si>
  <si>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</si>
  <si>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</si>
  <si>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</si>
  <si>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</si>
  <si>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</si>
  <si>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</si>
  <si>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</si>
  <si>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</si>
  <si>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</si>
  <si>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</si>
  <si>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</si>
  <si>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</si>
  <si>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</si>
  <si>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</si>
  <si>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</si>
  <si>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</si>
  <si>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</si>
  <si>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</si>
  <si>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</si>
  <si>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</si>
  <si>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</si>
  <si>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</si>
  <si>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</si>
  <si>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</si>
  <si>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</si>
  <si>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</si>
  <si>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</si>
  <si>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</si>
  <si>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</si>
  <si>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</si>
  <si>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</si>
  <si>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</si>
  <si>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</si>
  <si>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</si>
  <si>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</si>
  <si>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</si>
  <si>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</si>
  <si>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</si>
  <si>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</si>
  <si>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</si>
  <si>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</si>
  <si>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</si>
  <si>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</si>
  <si>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</si>
  <si>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</si>
  <si>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</si>
  <si>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</si>
  <si>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</si>
  <si>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</si>
  <si>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</si>
  <si>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</si>
  <si>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</si>
  <si>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</si>
  <si>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</si>
  <si>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</si>
  <si>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</si>
  <si>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</si>
  <si>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</si>
  <si>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</si>
  <si>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</si>
  <si>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</si>
  <si>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</si>
  <si>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</si>
  <si>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</si>
  <si>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</si>
  <si>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</si>
  <si>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</si>
  <si>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</si>
  <si>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</si>
  <si>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</si>
  <si>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</si>
  <si>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</si>
  <si>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</si>
  <si>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</si>
  <si>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</si>
  <si>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</si>
  <si>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</si>
  <si>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</si>
  <si>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</si>
  <si>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</si>
  <si>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</si>
  <si>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</si>
  <si>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</si>
  <si>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</si>
  <si>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</si>
  <si>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</si>
  <si>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</si>
  <si>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</si>
  <si>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</si>
  <si>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</si>
  <si>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</si>
  <si>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</si>
  <si>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</si>
  <si>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</si>
  <si>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</si>
  <si>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</si>
  <si>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</si>
  <si>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</si>
  <si>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</si>
  <si>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</si>
  <si>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</si>
  <si>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</si>
  <si>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</si>
  <si>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</si>
  <si>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</si>
  <si>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</si>
  <si>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</si>
  <si>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</si>
  <si>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</si>
  <si>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</si>
  <si>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</si>
  <si>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</si>
  <si>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</si>
  <si>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</si>
  <si>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</si>
  <si>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</si>
  <si>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</si>
  <si>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</si>
  <si>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</si>
  <si>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</si>
  <si>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</si>
  <si>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</si>
  <si>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</si>
  <si>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</si>
  <si>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</si>
  <si>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</si>
  <si>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</si>
  <si>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</si>
  <si>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</si>
  <si>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</si>
  <si>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</si>
  <si>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</si>
  <si>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</si>
  <si>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</si>
  <si>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</si>
  <si>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</si>
  <si>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</si>
  <si>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</si>
  <si>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</si>
  <si>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</si>
  <si>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</si>
  <si>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</si>
  <si>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</si>
  <si>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</si>
  <si>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</si>
  <si>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</si>
  <si>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</si>
  <si>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</si>
  <si>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</si>
  <si>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</si>
  <si>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</si>
  <si>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</si>
  <si>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</si>
  <si>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</si>
  <si>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</si>
  <si>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</si>
  <si>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</si>
  <si>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</si>
  <si>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</si>
  <si>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</si>
  <si>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</si>
  <si>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</si>
  <si>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</si>
  <si>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</si>
  <si>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</si>
  <si>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</si>
  <si>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</si>
  <si>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</si>
  <si>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</si>
  <si>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</si>
  <si>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</si>
  <si>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</si>
  <si>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</si>
  <si>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</si>
  <si>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</si>
  <si>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</si>
  <si>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</si>
  <si>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</si>
  <si>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</si>
  <si>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</si>
  <si>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</si>
  <si>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</si>
  <si>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</si>
  <si>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</si>
  <si>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</si>
  <si>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</si>
  <si>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</si>
  <si>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</si>
  <si>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</si>
  <si>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</si>
  <si>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</si>
  <si>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</si>
  <si>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</si>
  <si>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</si>
  <si>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</si>
  <si>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</si>
  <si>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</si>
  <si>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</si>
  <si>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</si>
  <si>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</si>
  <si>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</si>
  <si>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</si>
  <si>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</si>
  <si>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</si>
  <si>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</si>
  <si>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</si>
  <si>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</si>
  <si>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</si>
  <si>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</si>
  <si>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</si>
  <si>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</si>
  <si>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</si>
  <si>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</si>
  <si>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</si>
  <si>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</si>
  <si>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</si>
  <si>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</si>
  <si>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</si>
  <si>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</si>
  <si>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</si>
  <si>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</si>
  <si>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</si>
  <si>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</si>
  <si>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</si>
  <si>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</si>
  <si>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</si>
  <si>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</si>
  <si>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</si>
  <si>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</si>
  <si>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</si>
  <si>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</si>
  <si>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</si>
  <si>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</si>
  <si>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</si>
  <si>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</si>
  <si>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</si>
  <si>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</si>
  <si>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</si>
  <si>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</si>
  <si>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</si>
  <si>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</si>
  <si>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</si>
  <si>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</si>
  <si>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</si>
  <si>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</si>
  <si>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</si>
  <si>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</si>
  <si>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</si>
  <si>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</si>
  <si>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</si>
  <si>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</si>
  <si>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</si>
  <si>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</si>
  <si>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</si>
  <si>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</si>
  <si>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</si>
  <si>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</si>
  <si>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</si>
  <si>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</si>
  <si>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</si>
  <si>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</si>
  <si>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</si>
  <si>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</si>
  <si>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</si>
  <si>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</si>
  <si>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</si>
  <si>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</si>
  <si>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</si>
  <si>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</si>
  <si>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</si>
  <si>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</si>
  <si>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</si>
  <si>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</si>
  <si>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</si>
  <si>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</si>
  <si>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</si>
  <si>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</si>
  <si>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</si>
  <si>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</si>
  <si>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</si>
  <si>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</si>
  <si>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</si>
  <si>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</si>
  <si>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</si>
  <si>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</si>
  <si>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</si>
  <si>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</si>
  <si>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</si>
  <si>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</si>
  <si>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</si>
  <si>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</si>
  <si>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</si>
  <si>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</si>
  <si>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</si>
  <si>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</si>
  <si>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</si>
  <si>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</si>
  <si>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</si>
  <si>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</si>
  <si>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</si>
  <si>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</si>
  <si>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</si>
  <si>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</si>
  <si>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</si>
  <si>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</si>
  <si>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</si>
  <si>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</si>
  <si>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</si>
  <si>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</si>
  <si>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</si>
  <si>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</si>
  <si>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</si>
  <si>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</si>
  <si>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</si>
  <si>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</si>
  <si>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</si>
  <si>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</si>
  <si>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</si>
  <si>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</si>
  <si>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</si>
  <si>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</si>
  <si>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</si>
  <si>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</si>
  <si>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</si>
  <si>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</si>
  <si>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</si>
  <si>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</si>
  <si>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</si>
  <si>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</si>
  <si>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</si>
  <si>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</si>
  <si>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</si>
  <si>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</si>
  <si>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</si>
  <si>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</si>
  <si>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</si>
  <si>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</si>
  <si>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</si>
  <si>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</si>
  <si>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</si>
  <si>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</si>
  <si>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</si>
  <si>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</si>
  <si>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</si>
  <si>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</si>
  <si>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</si>
  <si>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</si>
  <si>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</si>
  <si>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</si>
  <si>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</si>
  <si>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</si>
  <si>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</si>
  <si>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</si>
  <si>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</si>
  <si>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</si>
  <si>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</si>
  <si>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</si>
  <si>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</si>
  <si>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</si>
  <si>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</si>
  <si>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</si>
  <si>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</si>
  <si>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</si>
  <si>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</si>
  <si>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</si>
  <si>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</si>
  <si>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</si>
  <si>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</si>
  <si>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</si>
  <si>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</si>
  <si>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</si>
  <si>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</si>
  <si>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</si>
  <si>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</si>
  <si>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</si>
  <si>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</si>
  <si>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</si>
  <si>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</si>
  <si>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</si>
  <si>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</si>
  <si>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</si>
  <si>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</si>
  <si>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</si>
  <si>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</si>
  <si>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</si>
  <si>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</si>
  <si>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</si>
  <si>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</si>
  <si>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</si>
  <si>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</si>
  <si>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</si>
  <si>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</si>
  <si>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</si>
  <si>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</si>
  <si>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</si>
  <si>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</si>
  <si>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</si>
  <si>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</si>
  <si>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</si>
  <si>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</si>
  <si>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</si>
  <si>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</si>
  <si>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</si>
  <si>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</si>
  <si>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</si>
  <si>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</si>
  <si>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</si>
  <si>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</si>
  <si>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</si>
  <si>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</si>
  <si>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</si>
  <si>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</si>
  <si>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</si>
  <si>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</si>
  <si>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</si>
  <si>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</si>
  <si>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</si>
  <si>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</si>
  <si>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</si>
  <si>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</si>
  <si>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</si>
  <si>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</si>
  <si>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</si>
  <si>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</si>
  <si>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</si>
  <si>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</si>
  <si>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</si>
  <si>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</si>
  <si>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</si>
  <si>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</si>
  <si>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</si>
  <si>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</si>
  <si>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</si>
  <si>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</si>
  <si>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</si>
  <si>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</si>
  <si>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</si>
  <si>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</si>
  <si>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</si>
  <si>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</si>
  <si>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</si>
  <si>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</si>
  <si>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</si>
  <si>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</si>
  <si>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</si>
  <si>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</si>
  <si>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</si>
  <si>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</si>
  <si>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</si>
  <si>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</si>
  <si>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</si>
  <si>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</si>
  <si>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</si>
  <si>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</si>
  <si>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</si>
  <si>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</si>
  <si>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</si>
  <si>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</si>
  <si>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</si>
  <si>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</si>
  <si>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</si>
  <si>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</si>
  <si>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</si>
  <si>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</si>
  <si>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</si>
  <si>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</si>
  <si>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</si>
  <si>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</si>
  <si>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</si>
  <si>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</si>
  <si>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</si>
  <si>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</si>
  <si>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</si>
  <si>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</si>
  <si>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</si>
  <si>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</si>
  <si>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</si>
  <si>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</si>
  <si>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</si>
  <si>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</si>
  <si>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</si>
  <si>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</si>
  <si>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</si>
  <si>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</si>
  <si>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</si>
  <si>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</si>
  <si>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</si>
  <si>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</si>
  <si>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</si>
  <si>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</si>
  <si>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</si>
  <si>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</si>
  <si>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</si>
  <si>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</si>
  <si>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</si>
  <si>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</si>
  <si>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</si>
  <si>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</si>
  <si>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</si>
  <si>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</si>
  <si>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</si>
  <si>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</si>
  <si>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</si>
  <si>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</si>
  <si>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</si>
  <si>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</si>
  <si>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</si>
  <si>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</si>
  <si>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</si>
  <si>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</si>
  <si>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</si>
  <si>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</si>
  <si>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</si>
  <si>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</si>
  <si>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</si>
  <si>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</si>
  <si>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</si>
  <si>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</si>
  <si>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</si>
  <si>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</si>
  <si>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</si>
  <si>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</si>
  <si>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</si>
  <si>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</si>
  <si>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</si>
  <si>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</si>
  <si>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</si>
  <si>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</si>
  <si>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</si>
  <si>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</si>
  <si>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</si>
  <si>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</si>
  <si>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</si>
  <si>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</si>
  <si>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</si>
  <si>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</si>
  <si>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</si>
  <si>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</si>
  <si>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</si>
  <si>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</si>
  <si>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</si>
  <si>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</si>
  <si>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</si>
  <si>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</si>
  <si>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</si>
  <si>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</si>
  <si>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</si>
  <si>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</si>
  <si>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</si>
  <si>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</si>
  <si>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</si>
  <si>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</si>
  <si>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</si>
  <si>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</si>
  <si>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</si>
  <si>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</si>
  <si>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</si>
  <si>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</si>
  <si>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</si>
  <si>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</si>
  <si>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</si>
  <si>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</si>
  <si>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</si>
  <si>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</si>
  <si>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</si>
  <si>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</si>
  <si>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</si>
  <si>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</si>
  <si>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</si>
  <si>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</si>
  <si>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</si>
  <si>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</si>
  <si>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</si>
  <si>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</si>
  <si>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</si>
  <si>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</si>
  <si>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</si>
  <si>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</si>
  <si>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</si>
  <si>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</si>
  <si>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</si>
  <si>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</si>
  <si>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</si>
  <si>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</si>
  <si>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</si>
  <si>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</si>
  <si>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</si>
  <si>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</si>
  <si>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</si>
  <si>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</si>
  <si>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</si>
  <si>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</si>
  <si>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</si>
  <si>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</si>
  <si>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</si>
  <si>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</si>
  <si>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</si>
  <si>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</si>
  <si>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</si>
  <si>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</si>
  <si>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</si>
  <si>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</si>
  <si>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</si>
  <si>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</si>
  <si>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</si>
  <si>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</si>
  <si>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</si>
  <si>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</si>
  <si>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</si>
  <si>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</si>
  <si>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</si>
  <si>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</si>
  <si>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</si>
  <si>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</si>
  <si>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</si>
  <si>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</si>
  <si>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</si>
  <si>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</si>
  <si>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</si>
  <si>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</si>
  <si>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</si>
  <si>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</si>
  <si>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</si>
  <si>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</si>
  <si>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</si>
  <si>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</si>
  <si>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</si>
  <si>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</si>
  <si>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</si>
  <si>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</si>
  <si>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</si>
  <si>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</si>
  <si>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</si>
  <si>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</si>
  <si>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</si>
  <si>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</si>
  <si>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</si>
  <si>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</si>
  <si>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</si>
  <si>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</si>
  <si>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</si>
  <si>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</si>
  <si>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</si>
  <si>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</si>
  <si>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</si>
  <si>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</si>
  <si>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</si>
  <si>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</si>
  <si>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</si>
  <si>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</si>
  <si>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</si>
  <si>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</si>
  <si>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</si>
  <si>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</si>
  <si>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</si>
  <si>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</si>
  <si>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</si>
  <si>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</si>
  <si>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</si>
  <si>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</si>
  <si>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</si>
  <si>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</si>
  <si>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</si>
  <si>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</si>
  <si>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</si>
  <si>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</si>
  <si>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</si>
  <si>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</si>
  <si>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</si>
  <si>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</si>
  <si>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</si>
  <si>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</si>
  <si>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</si>
  <si>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</si>
  <si>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</si>
  <si>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</si>
  <si>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</si>
  <si>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</si>
  <si>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</si>
  <si>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</si>
  <si>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</si>
  <si>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</si>
  <si>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</si>
  <si>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</si>
  <si>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</si>
  <si>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</si>
  <si>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</si>
  <si>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</si>
  <si>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</si>
  <si>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</si>
  <si>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</si>
  <si>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</si>
  <si>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</si>
  <si>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</si>
  <si>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</si>
  <si>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</si>
  <si>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</si>
  <si>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</si>
  <si>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</si>
  <si>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</si>
  <si>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</si>
  <si>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</si>
  <si>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</si>
  <si>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</si>
  <si>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</si>
  <si>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</si>
  <si>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</si>
  <si>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</si>
  <si>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</si>
  <si>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</si>
  <si>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</si>
  <si>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</si>
  <si>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</si>
  <si>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</si>
  <si>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</si>
  <si>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</si>
  <si>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</si>
  <si>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</si>
  <si>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</si>
  <si>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</si>
  <si>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</si>
  <si>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</si>
  <si>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</si>
  <si>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</si>
  <si>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</si>
  <si>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</si>
  <si>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</si>
  <si>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</si>
  <si>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</si>
  <si>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</si>
  <si>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</si>
  <si>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</si>
  <si>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</si>
  <si>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</si>
  <si>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</si>
  <si>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</si>
  <si>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</si>
  <si>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</si>
  <si>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</si>
  <si>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</si>
  <si>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</si>
  <si>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</si>
  <si>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</si>
  <si>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</si>
  <si>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</si>
  <si>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</si>
  <si>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</si>
  <si>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</si>
  <si>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</si>
  <si>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</si>
  <si>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</si>
  <si>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</si>
  <si>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</si>
  <si>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</si>
  <si>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</si>
  <si>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</si>
  <si>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</si>
  <si>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</si>
  <si>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</si>
  <si>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</si>
  <si>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</si>
  <si>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</si>
  <si>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</si>
  <si>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</si>
  <si>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</si>
  <si>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</si>
  <si>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</si>
  <si>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</si>
  <si>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</si>
  <si>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</si>
  <si>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</si>
  <si>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</si>
  <si>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</si>
  <si>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</si>
  <si>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</si>
  <si>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</si>
  <si>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</si>
  <si>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</si>
  <si>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</si>
  <si>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</si>
  <si>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</si>
  <si>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</si>
  <si>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</si>
  <si>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</si>
  <si>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</si>
  <si>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</si>
  <si>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</si>
  <si>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</si>
  <si>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</si>
  <si>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</si>
  <si>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</si>
  <si>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</si>
  <si>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</si>
  <si>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</si>
  <si>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</si>
  <si>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</si>
  <si>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</si>
  <si>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</si>
  <si>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</si>
  <si>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</si>
  <si>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</si>
  <si>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</si>
  <si>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</si>
  <si>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</si>
  <si>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</si>
  <si>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</si>
  <si>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</si>
  <si>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</si>
  <si>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</si>
  <si>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</si>
  <si>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</si>
  <si>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</si>
  <si>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</si>
  <si>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</si>
  <si>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</si>
  <si>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</si>
  <si>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</si>
  <si>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</si>
  <si>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</si>
  <si>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</si>
  <si>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</si>
  <si>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</si>
  <si>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</si>
  <si>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</si>
  <si>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</si>
  <si>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</si>
  <si>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</si>
  <si>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</si>
  <si>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</si>
  <si>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</si>
  <si>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</si>
  <si>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</si>
  <si>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</si>
  <si>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</si>
  <si>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</si>
  <si>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</si>
  <si>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</si>
  <si>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</si>
  <si>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</si>
  <si>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</si>
  <si>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</si>
  <si>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</si>
  <si>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</si>
  <si>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</si>
  <si>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</si>
  <si>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</si>
  <si>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</si>
  <si>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</si>
  <si>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</si>
  <si>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</si>
  <si>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</si>
  <si>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</si>
  <si>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</si>
  <si>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</si>
  <si>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</si>
  <si>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</si>
  <si>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</si>
  <si>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</si>
  <si>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</si>
  <si>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</si>
  <si>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</si>
  <si>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</si>
  <si>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</si>
  <si>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</si>
  <si>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</si>
  <si>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</si>
  <si>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</si>
  <si>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</si>
  <si>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</si>
  <si>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</si>
  <si>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</si>
  <si>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</si>
  <si>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</si>
  <si>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</si>
  <si>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</si>
  <si>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</si>
  <si>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</si>
  <si>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</si>
  <si>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</si>
  <si>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</si>
  <si>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</si>
  <si>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</si>
  <si>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</si>
  <si>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</si>
  <si>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</si>
  <si>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</si>
  <si>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</si>
  <si>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</si>
  <si>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</si>
  <si>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</si>
  <si>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</si>
  <si>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</si>
  <si>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</si>
  <si>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</si>
  <si>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</si>
  <si>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</si>
  <si>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</si>
  <si>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</si>
  <si>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</si>
  <si>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</si>
  <si>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</si>
  <si>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</si>
  <si>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</si>
  <si>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</si>
  <si>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</si>
  <si>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</si>
  <si>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</si>
  <si>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</si>
  <si>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</si>
  <si>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</si>
  <si>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</si>
  <si>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</si>
  <si>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</si>
  <si>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</si>
  <si>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</si>
  <si>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</si>
  <si>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</si>
  <si>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</si>
  <si>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</si>
  <si>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</si>
  <si>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</si>
  <si>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</si>
  <si>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</si>
  <si>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</si>
  <si>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</si>
  <si>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</si>
  <si>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</si>
  <si>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</si>
  <si>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</si>
  <si>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</si>
  <si>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</si>
  <si>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</si>
  <si>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</si>
  <si>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</si>
  <si>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</si>
  <si>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</si>
  <si>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</si>
  <si>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</si>
  <si>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</si>
  <si>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</si>
  <si>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</si>
  <si>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</si>
  <si>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</si>
  <si>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</si>
  <si>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</si>
  <si>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</si>
  <si>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</si>
  <si>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</si>
  <si>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</si>
  <si>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</si>
  <si>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</si>
  <si>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</si>
  <si>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</si>
  <si>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</si>
  <si>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</si>
  <si>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</si>
  <si>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</si>
  <si>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</si>
  <si>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</si>
  <si>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</si>
  <si>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</si>
  <si>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</si>
  <si>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</si>
  <si>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</si>
  <si>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</si>
  <si>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</si>
  <si>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</si>
  <si>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</si>
  <si>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</si>
  <si>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</si>
  <si>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</si>
  <si>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</si>
  <si>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</si>
  <si>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</si>
  <si>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</si>
  <si>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</si>
  <si>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</si>
  <si>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</si>
  <si>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</si>
  <si>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</si>
  <si>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</si>
  <si>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</si>
  <si>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</si>
  <si>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</si>
  <si>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</si>
  <si>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</si>
  <si>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</si>
  <si>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</si>
  <si>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</si>
  <si>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</si>
  <si>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</si>
  <si>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</si>
  <si>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</si>
  <si>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</si>
  <si>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</si>
  <si>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</si>
  <si>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</si>
  <si>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</si>
  <si>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</si>
  <si>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</si>
  <si>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</si>
  <si>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</si>
  <si>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</si>
  <si>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</si>
  <si>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</si>
  <si>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</si>
  <si>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</si>
  <si>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</si>
  <si>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</si>
  <si>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</si>
  <si>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</si>
  <si>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</si>
  <si>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</si>
  <si>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</si>
  <si>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</si>
  <si>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</si>
  <si>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</si>
  <si>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</si>
  <si>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</si>
  <si>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</si>
  <si>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</si>
  <si>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</si>
  <si>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</si>
  <si>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</si>
  <si>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</si>
  <si>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</si>
  <si>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</si>
  <si>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</si>
  <si>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</si>
  <si>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</si>
  <si>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</si>
  <si>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</si>
  <si>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</si>
  <si>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</si>
  <si>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</si>
  <si>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</si>
  <si>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</si>
  <si>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</si>
  <si>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</si>
  <si>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</si>
  <si>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</si>
  <si>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</si>
  <si>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</si>
  <si>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</si>
  <si>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</si>
  <si>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</si>
  <si>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</si>
  <si>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</si>
  <si>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</si>
  <si>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</si>
  <si>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</si>
  <si>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</si>
  <si>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</si>
  <si>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</si>
  <si>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</si>
  <si>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</si>
  <si>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</si>
  <si>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</si>
  <si>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</si>
  <si>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</si>
  <si>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</si>
  <si>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</si>
  <si>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</si>
  <si>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</si>
  <si>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</si>
  <si>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</si>
  <si>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</si>
  <si>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</si>
  <si>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</si>
  <si>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</si>
  <si>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</si>
  <si>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</si>
  <si>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</si>
  <si>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</si>
  <si>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</si>
  <si>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</si>
  <si>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</si>
  <si>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</si>
  <si>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</si>
  <si>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</si>
  <si>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</si>
  <si>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</si>
  <si>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</si>
  <si>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</si>
  <si>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</si>
  <si>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</si>
  <si>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</si>
  <si>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</si>
  <si>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</si>
  <si>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</si>
  <si>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</si>
  <si>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</si>
  <si>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</si>
  <si>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</si>
  <si>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</si>
  <si>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</si>
  <si>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</si>
  <si>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</si>
  <si>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</si>
  <si>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</si>
  <si>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</si>
  <si>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</si>
  <si>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</si>
  <si>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</si>
  <si>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</si>
  <si>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</si>
  <si>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</si>
  <si>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</si>
  <si>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</si>
  <si>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</si>
  <si>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</si>
  <si>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</si>
  <si>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</si>
  <si>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</si>
  <si>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</si>
  <si>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</si>
  <si>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</si>
  <si>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</si>
  <si>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</si>
  <si>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</si>
  <si>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</si>
  <si>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</si>
  <si>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</si>
  <si>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</si>
  <si>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</si>
  <si>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</si>
  <si>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</si>
  <si>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</si>
  <si>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</si>
  <si>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</si>
  <si>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</si>
  <si>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</si>
  <si>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</si>
  <si>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</si>
  <si>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</si>
  <si>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</si>
  <si>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</si>
  <si>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</si>
  <si>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</si>
  <si>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</si>
  <si>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</si>
  <si>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</si>
  <si>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</si>
  <si>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</si>
  <si>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</si>
  <si>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</si>
  <si>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</si>
  <si>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</si>
  <si>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</si>
  <si>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</si>
  <si>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</si>
  <si>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</si>
  <si>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</si>
  <si>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</si>
  <si>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</si>
  <si>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</si>
  <si>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</si>
  <si>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</si>
  <si>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</si>
  <si>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</si>
  <si>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</si>
  <si>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</si>
  <si>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</si>
  <si>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</si>
  <si>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</si>
  <si>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</si>
  <si>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</si>
  <si>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</si>
  <si>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</si>
  <si>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</si>
  <si>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</si>
  <si>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</si>
  <si>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</si>
  <si>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</si>
  <si>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</si>
  <si>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</si>
  <si>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</si>
  <si>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</si>
  <si>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</si>
  <si>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</si>
  <si>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</si>
  <si>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</si>
  <si>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</si>
  <si>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</si>
  <si>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</si>
  <si>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</si>
  <si>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</si>
  <si>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</si>
  <si>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</si>
  <si>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</si>
  <si>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</si>
  <si>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</si>
  <si>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</si>
  <si>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</si>
  <si>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</si>
  <si>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</si>
  <si>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</si>
  <si>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</si>
  <si>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</si>
  <si>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</si>
  <si>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</si>
  <si>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</si>
  <si>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</si>
  <si>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</si>
  <si>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</si>
  <si>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</si>
  <si>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</si>
  <si>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</si>
  <si>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</si>
  <si>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</si>
  <si>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</si>
  <si>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</si>
  <si>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</si>
  <si>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</si>
  <si>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</si>
  <si>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</si>
  <si>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</si>
  <si>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</si>
  <si>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</si>
  <si>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</si>
  <si>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</si>
  <si>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</si>
  <si>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</si>
  <si>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</si>
  <si>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</si>
  <si>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</si>
  <si>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</si>
  <si>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</si>
  <si>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</si>
  <si>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</si>
  <si>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</si>
  <si>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</si>
  <si>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</si>
  <si>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</si>
  <si>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</si>
  <si>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</si>
  <si>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</si>
  <si>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</si>
  <si>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</si>
  <si>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</si>
  <si>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</si>
  <si>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</si>
  <si>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</si>
  <si>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</si>
  <si>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</si>
  <si>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</si>
  <si>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</si>
  <si>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</si>
  <si>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</si>
  <si>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</si>
  <si>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</si>
  <si>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</si>
  <si>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</si>
  <si>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</si>
  <si>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</si>
  <si>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</si>
  <si>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</si>
  <si>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</si>
  <si>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</si>
  <si>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</si>
  <si>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</si>
  <si>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</si>
  <si>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</si>
  <si>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</si>
  <si>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</si>
  <si>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</si>
  <si>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</si>
  <si>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</si>
  <si>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</si>
  <si>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</si>
  <si>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</si>
  <si>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</si>
  <si>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</si>
  <si>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</si>
  <si>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</si>
  <si>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</si>
  <si>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</si>
  <si>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</si>
  <si>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</si>
  <si>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</si>
  <si>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</si>
  <si>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</si>
  <si>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</si>
  <si>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</si>
  <si>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</si>
  <si>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</si>
  <si>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</si>
  <si>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</si>
  <si>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</si>
  <si>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</si>
  <si>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</si>
  <si>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</si>
  <si>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</si>
  <si>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</si>
  <si>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</si>
  <si>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</si>
  <si>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</si>
  <si>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</si>
  <si>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</si>
  <si>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</si>
  <si>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</si>
  <si>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</si>
  <si>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</si>
  <si>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</si>
  <si>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</si>
  <si>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</si>
  <si>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</si>
  <si>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</si>
  <si>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</si>
  <si>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</si>
  <si>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</si>
  <si>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</si>
  <si>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</si>
  <si>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</si>
  <si>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</si>
  <si>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</si>
  <si>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</si>
  <si>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</si>
  <si>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</si>
  <si>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</si>
  <si>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</si>
  <si>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</si>
  <si>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</si>
  <si>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</si>
  <si>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</si>
  <si>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</si>
  <si>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</si>
  <si>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</si>
  <si>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</si>
  <si>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</si>
  <si>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</si>
  <si>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</si>
  <si>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</si>
  <si>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</si>
  <si>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</si>
  <si>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</si>
  <si>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</si>
  <si>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</si>
  <si>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</si>
  <si>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</si>
  <si>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</si>
  <si>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</si>
  <si>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</si>
  <si>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</si>
  <si>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</si>
  <si>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</si>
  <si>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</si>
  <si>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</si>
  <si>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</si>
  <si>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</si>
  <si>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</si>
  <si>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</si>
  <si>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</si>
  <si>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</si>
  <si>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</si>
  <si>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</si>
  <si>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</si>
  <si>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</si>
  <si>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</si>
  <si>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</si>
  <si>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</si>
  <si>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</si>
  <si>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</si>
  <si>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</si>
  <si>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</si>
  <si>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</si>
  <si>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</si>
  <si>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</si>
  <si>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</si>
  <si>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</si>
  <si>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</si>
  <si>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</si>
  <si>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</si>
  <si>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</si>
  <si>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</si>
  <si>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</si>
  <si>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</si>
  <si>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</si>
  <si>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</si>
  <si>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</si>
  <si>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</si>
  <si>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</si>
  <si>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</si>
  <si>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</si>
  <si>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</si>
  <si>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</si>
  <si>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</si>
  <si>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</si>
  <si>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</si>
  <si>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</si>
  <si>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</si>
  <si>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</si>
  <si>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</si>
  <si>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</si>
  <si>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</si>
  <si>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</si>
  <si>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</si>
  <si>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</si>
  <si>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</si>
  <si>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</si>
  <si>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</si>
  <si>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</si>
  <si>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</si>
  <si>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</si>
  <si>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</si>
  <si>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</si>
  <si>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</si>
  <si>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</si>
  <si>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</si>
  <si>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</si>
  <si>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</si>
  <si>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</si>
  <si>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</si>
  <si>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</si>
  <si>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</si>
  <si>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</si>
  <si>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</si>
  <si>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</si>
  <si>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</si>
  <si>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</si>
  <si>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</si>
  <si>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</si>
  <si>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</si>
  <si>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</si>
  <si>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</si>
  <si>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</si>
  <si>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</si>
  <si>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</si>
  <si>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</si>
  <si>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</si>
  <si>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</si>
  <si>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</si>
  <si>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</si>
  <si>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</si>
  <si>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</si>
  <si>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</si>
  <si>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</si>
  <si>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</si>
  <si>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</si>
  <si>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</si>
  <si>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</si>
  <si>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</si>
  <si>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</si>
  <si>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</si>
  <si>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</si>
  <si>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</si>
  <si>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</si>
  <si>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</si>
  <si>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</si>
  <si>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</si>
  <si>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</si>
  <si>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</si>
  <si>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</si>
  <si>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</si>
  <si>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</si>
  <si>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</si>
  <si>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</si>
  <si>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</si>
  <si>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</si>
  <si>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</si>
  <si>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</si>
  <si>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</si>
  <si>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</si>
  <si>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</si>
  <si>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</si>
  <si>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</si>
  <si>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</si>
  <si>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</si>
  <si>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</si>
  <si>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</si>
  <si>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</si>
  <si>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</si>
  <si>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</si>
  <si>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</si>
  <si>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</si>
  <si>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</si>
  <si>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</si>
  <si>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</si>
  <si>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</si>
  <si>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</si>
  <si>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</si>
  <si>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</si>
  <si>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</si>
  <si>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</si>
  <si>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</si>
  <si>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</si>
  <si>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</si>
  <si>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</si>
  <si>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</si>
  <si>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</si>
  <si>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</si>
  <si>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</si>
  <si>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</si>
  <si>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</si>
  <si>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</si>
  <si>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</si>
  <si>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</si>
  <si>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</si>
  <si>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</si>
  <si>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</si>
  <si>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</si>
  <si>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</si>
  <si>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</si>
  <si>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</si>
  <si>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</si>
  <si>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</si>
  <si>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</si>
  <si>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</si>
  <si>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</si>
  <si>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</si>
  <si>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</si>
  <si>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</si>
  <si>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</si>
  <si>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</si>
  <si>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</si>
  <si>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</si>
  <si>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</si>
  <si>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</si>
  <si>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</si>
  <si>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</si>
  <si>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</si>
  <si>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</si>
  <si>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</si>
  <si>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</si>
  <si>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</si>
  <si>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</si>
  <si>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</si>
  <si>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</si>
  <si>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</si>
  <si>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</si>
  <si>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</si>
  <si>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</si>
  <si>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</si>
  <si>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</si>
  <si>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</si>
  <si>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</si>
  <si>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</si>
  <si>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</si>
  <si>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</si>
  <si>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</si>
  <si>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</si>
  <si>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</si>
  <si>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</si>
  <si>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</si>
  <si>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</si>
  <si>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</si>
  <si>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</si>
  <si>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</si>
  <si>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</si>
  <si>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</si>
  <si>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</si>
  <si>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</si>
  <si>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</si>
  <si>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</si>
  <si>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</si>
  <si>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</si>
  <si>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</si>
  <si>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</si>
  <si>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</si>
  <si>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</si>
  <si>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</si>
  <si>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</si>
  <si>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</si>
  <si>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</si>
  <si>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</si>
  <si>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</si>
  <si>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</si>
  <si>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</si>
  <si>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</si>
  <si>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</si>
  <si>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</si>
  <si>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</si>
  <si>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</si>
  <si>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</si>
  <si>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</si>
  <si>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</si>
  <si>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</si>
  <si>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</si>
  <si>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</si>
  <si>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</si>
  <si>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</si>
  <si>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</si>
  <si>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</si>
  <si>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</si>
  <si>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</si>
  <si>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</si>
  <si>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</si>
  <si>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</si>
  <si>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</si>
  <si>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</si>
  <si>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</si>
  <si>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</si>
  <si>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</si>
  <si>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</si>
  <si>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</si>
  <si>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</si>
  <si>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</si>
  <si>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</si>
  <si>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</si>
  <si>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</si>
  <si>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</si>
  <si>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</si>
  <si>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</si>
  <si>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</si>
  <si>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</si>
  <si>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</si>
  <si>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</si>
  <si>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</si>
  <si>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</si>
  <si>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</si>
  <si>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</si>
  <si>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</si>
  <si>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</si>
  <si>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</si>
  <si>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</si>
  <si>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</si>
  <si>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</si>
  <si>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</si>
  <si>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</si>
  <si>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</si>
  <si>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</si>
  <si>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</si>
  <si>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</si>
  <si>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</si>
  <si>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</si>
  <si>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</si>
  <si>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</si>
  <si>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</si>
  <si>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</si>
  <si>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</si>
  <si>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</si>
  <si>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</si>
  <si>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</si>
  <si>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</si>
  <si>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</si>
  <si>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</si>
  <si>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</si>
  <si>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</si>
  <si>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</si>
  <si>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</si>
  <si>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</si>
  <si>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</si>
  <si>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</si>
  <si>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</si>
  <si>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</si>
  <si>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</si>
  <si>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</si>
  <si>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</si>
  <si>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</si>
  <si>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</si>
  <si>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</si>
  <si>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</si>
  <si>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</si>
  <si>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</si>
  <si>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</si>
  <si>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</si>
  <si>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</si>
  <si>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</si>
  <si>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</si>
  <si>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</si>
  <si>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</si>
  <si>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</si>
  <si>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</si>
  <si>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</si>
  <si>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</si>
  <si>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</si>
  <si>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</si>
  <si>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</si>
  <si>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</si>
  <si>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</si>
  <si>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</si>
  <si>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</si>
  <si>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</si>
  <si>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</si>
  <si>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</si>
  <si>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</si>
  <si>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</si>
  <si>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</si>
  <si>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</si>
  <si>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</si>
  <si>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</si>
  <si>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</si>
  <si>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</si>
  <si>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</si>
  <si>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</si>
  <si>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</si>
  <si>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</si>
  <si>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</si>
  <si>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</si>
  <si>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</si>
  <si>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</si>
  <si>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</si>
  <si>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</si>
  <si>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</si>
  <si>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</si>
  <si>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</si>
  <si>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</si>
  <si>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</si>
  <si>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</si>
  <si>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</si>
  <si>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</si>
  <si>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</si>
  <si>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</si>
  <si>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</si>
  <si>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</si>
  <si>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</si>
  <si>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</si>
  <si>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</si>
  <si>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</si>
  <si>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</si>
  <si>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</si>
  <si>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</si>
  <si>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</si>
  <si>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</si>
  <si>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</si>
  <si>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</si>
  <si>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</si>
  <si>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</si>
  <si>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</si>
  <si>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</si>
  <si>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</si>
  <si>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</si>
  <si>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</si>
  <si>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</si>
  <si>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</si>
  <si>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</si>
  <si>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</si>
  <si>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</si>
  <si>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</si>
  <si>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</si>
  <si>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</si>
  <si>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</si>
  <si>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</si>
  <si>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</si>
  <si>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</si>
  <si>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</si>
  <si>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</si>
  <si>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</si>
  <si>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</si>
  <si>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</si>
  <si>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</si>
  <si>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</si>
  <si>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</si>
  <si>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</si>
  <si>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</si>
  <si>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</si>
  <si>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</si>
  <si>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</si>
  <si>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</si>
  <si>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</si>
  <si>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</si>
  <si>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</si>
  <si>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</si>
  <si>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</si>
  <si>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</si>
  <si>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</si>
  <si>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</si>
  <si>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</si>
  <si>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</si>
  <si>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</si>
  <si>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</si>
  <si>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</si>
  <si>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</si>
  <si>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</si>
  <si>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</si>
  <si>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</si>
  <si>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</si>
  <si>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</si>
  <si>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</si>
  <si>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</si>
  <si>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</si>
  <si>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</si>
  <si>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</si>
  <si>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</si>
  <si>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</si>
  <si>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</si>
  <si>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</si>
  <si>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</si>
  <si>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</si>
  <si>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</si>
  <si>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</si>
  <si>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</si>
  <si>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</si>
  <si>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</si>
  <si>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</si>
  <si>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</si>
  <si>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</si>
  <si>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</si>
  <si>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</si>
  <si>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</si>
  <si>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</si>
  <si>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</si>
  <si>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</si>
  <si>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</si>
  <si>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</si>
  <si>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</si>
  <si>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</si>
  <si>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</si>
  <si>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</si>
  <si>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</si>
  <si>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</si>
  <si>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</si>
  <si>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</si>
  <si>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</si>
  <si>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</si>
  <si>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</si>
  <si>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</si>
  <si>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</si>
  <si>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</si>
  <si>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</si>
  <si>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</si>
  <si>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</si>
  <si>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</si>
  <si>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</si>
  <si>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</si>
  <si>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</si>
  <si>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</si>
  <si>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</si>
  <si>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</si>
  <si>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</si>
  <si>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</si>
  <si>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</si>
  <si>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</si>
  <si>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</si>
  <si>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</si>
  <si>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</si>
  <si>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</si>
  <si>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</si>
  <si>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</si>
  <si>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</si>
  <si>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</si>
  <si>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</si>
  <si>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</si>
  <si>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</si>
  <si>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</si>
  <si>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</si>
  <si>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</si>
  <si>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</si>
  <si>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</si>
  <si>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</si>
  <si>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</si>
  <si>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</si>
  <si>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</si>
  <si>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</si>
  <si>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</si>
  <si>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</si>
  <si>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</si>
  <si>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</si>
  <si>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</si>
  <si>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</si>
  <si>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</si>
  <si>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</si>
  <si>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</si>
  <si>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</si>
  <si>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</si>
  <si>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</si>
  <si>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</si>
  <si>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</si>
  <si>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</si>
  <si>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</si>
  <si>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</si>
  <si>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</si>
  <si>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</si>
  <si>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</si>
  <si>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</si>
  <si>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</si>
  <si>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</si>
  <si>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</si>
  <si>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</si>
  <si>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</si>
  <si>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</si>
  <si>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</si>
  <si>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</si>
  <si>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</si>
  <si>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</si>
  <si>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</si>
  <si>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</si>
  <si>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</si>
  <si>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</si>
  <si>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</si>
  <si>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</si>
  <si>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</si>
  <si>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</si>
  <si>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</si>
  <si>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</si>
  <si>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</si>
  <si>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</si>
  <si>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</si>
  <si>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</si>
  <si>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</si>
  <si>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</si>
  <si>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</si>
  <si>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</si>
  <si>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</si>
  <si>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</si>
  <si>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</si>
  <si>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</si>
  <si>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</si>
  <si>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</si>
  <si>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</si>
  <si>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</si>
  <si>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</si>
  <si>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</si>
  <si>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</si>
  <si>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</si>
  <si>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</si>
  <si>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</si>
  <si>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</si>
  <si>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</si>
  <si>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</si>
  <si>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</si>
  <si>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</si>
  <si>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</si>
  <si>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</si>
  <si>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</si>
  <si>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</si>
  <si>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</si>
  <si>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</si>
  <si>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</si>
  <si>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</si>
  <si>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</si>
  <si>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</si>
  <si>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</si>
  <si>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</si>
  <si>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</si>
  <si>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</si>
  <si>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</si>
  <si>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</si>
  <si>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</si>
  <si>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</si>
  <si>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</si>
  <si>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</si>
  <si>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</si>
  <si>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</si>
  <si>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</si>
  <si>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</si>
  <si>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</si>
  <si>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</si>
  <si>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</si>
  <si>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</si>
  <si>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</si>
  <si>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</si>
  <si>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</si>
  <si>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</si>
  <si>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</si>
  <si>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</si>
  <si>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</si>
  <si>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</si>
  <si>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</si>
  <si>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</si>
  <si>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</si>
  <si>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</si>
  <si>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</si>
  <si>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</si>
  <si>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</si>
  <si>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</si>
  <si>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</si>
  <si>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</si>
  <si>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</si>
  <si>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</si>
  <si>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</si>
  <si>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</si>
  <si>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</si>
  <si>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</si>
  <si>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</si>
  <si>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</si>
  <si>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</si>
  <si>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</si>
  <si>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</si>
  <si>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</si>
  <si>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</si>
  <si>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</si>
  <si>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</si>
  <si>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</si>
  <si>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</si>
  <si>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</si>
  <si>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</si>
  <si>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</si>
  <si>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</si>
  <si>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</si>
  <si>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</si>
  <si>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</si>
  <si>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</si>
  <si>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</si>
  <si>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</si>
  <si>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</si>
  <si>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</si>
  <si>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</si>
  <si>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</si>
  <si>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</si>
  <si>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</si>
  <si>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</si>
  <si>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</si>
  <si>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</si>
  <si>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</si>
  <si>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</si>
  <si>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</si>
  <si>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</si>
  <si>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</si>
  <si>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</si>
  <si>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</si>
  <si>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</si>
  <si>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</si>
  <si>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</si>
  <si>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</si>
  <si>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</si>
  <si>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</si>
  <si>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</si>
  <si>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</si>
  <si>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</si>
  <si>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</si>
  <si>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</si>
  <si>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</si>
  <si>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</si>
  <si>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</si>
  <si>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</si>
  <si>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</si>
  <si>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</si>
  <si>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</si>
  <si>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</si>
  <si>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</si>
  <si>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</si>
  <si>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</si>
  <si>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</si>
  <si>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</si>
  <si>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</si>
  <si>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</si>
  <si>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</si>
  <si>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</si>
  <si>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</si>
  <si>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</si>
  <si>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</si>
  <si>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</si>
  <si>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</si>
  <si>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</si>
  <si>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</si>
  <si>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</si>
  <si>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</si>
  <si>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</si>
  <si>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</si>
  <si>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</si>
  <si>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</si>
  <si>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</si>
  <si>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</si>
  <si>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</si>
  <si>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</si>
  <si>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</si>
  <si>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</si>
  <si>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</si>
  <si>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</si>
  <si>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</si>
  <si>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</si>
  <si>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</si>
  <si>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</si>
  <si>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</si>
  <si>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</si>
  <si>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</si>
  <si>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</si>
  <si>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</si>
  <si>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</si>
  <si>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</si>
  <si>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</si>
  <si>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</si>
  <si>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</si>
  <si>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</si>
  <si>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</si>
  <si>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</si>
  <si>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</si>
  <si>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</si>
  <si>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</si>
  <si>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</si>
  <si>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</si>
  <si>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</si>
  <si>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</si>
  <si>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</si>
  <si>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</si>
  <si>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</si>
  <si>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</si>
  <si>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</si>
  <si>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</si>
  <si>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</si>
  <si>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</si>
  <si>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</si>
  <si>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</si>
  <si>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</si>
  <si>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</si>
  <si>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</si>
  <si>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</si>
  <si>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</si>
  <si>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</si>
  <si>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</si>
  <si>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</si>
  <si>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</si>
  <si>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</si>
  <si>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</si>
  <si>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</si>
  <si>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</si>
  <si>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</si>
  <si>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</si>
  <si>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</si>
  <si>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</si>
  <si>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</si>
  <si>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</si>
  <si>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</si>
  <si>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</si>
  <si>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</si>
  <si>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</si>
  <si>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</si>
  <si>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</si>
  <si>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</si>
  <si>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</si>
  <si>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</si>
  <si>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</si>
  <si>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</si>
  <si>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</si>
  <si>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</si>
  <si>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</si>
  <si>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</si>
  <si>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</si>
  <si>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</si>
  <si>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</si>
  <si>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</si>
  <si>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</si>
  <si>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</si>
  <si>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</si>
  <si>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</si>
  <si>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</si>
  <si>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</si>
  <si>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</si>
  <si>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</si>
  <si>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</si>
  <si>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</si>
  <si>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</si>
  <si>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</si>
  <si>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</si>
  <si>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</si>
  <si>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</si>
  <si>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</si>
  <si>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</si>
  <si>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</si>
  <si>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</si>
  <si>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</si>
  <si>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</si>
  <si>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</si>
  <si>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</si>
  <si>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</si>
  <si>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</si>
  <si>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</si>
  <si>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</si>
  <si>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</si>
  <si>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</si>
  <si>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</si>
  <si>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</si>
  <si>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</si>
  <si>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</si>
  <si>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</si>
  <si>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</si>
  <si>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</si>
  <si>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</si>
  <si>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</si>
  <si>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</si>
  <si>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</si>
  <si>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</si>
  <si>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</si>
  <si>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</si>
  <si>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</si>
  <si>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</si>
  <si>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</si>
  <si>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</si>
  <si>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</si>
  <si>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</si>
  <si>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</si>
  <si>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</si>
  <si>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</si>
  <si>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</si>
  <si>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</si>
  <si>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</si>
  <si>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</si>
  <si>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</si>
  <si>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</si>
  <si>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</si>
  <si>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</si>
  <si>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</si>
  <si>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</si>
  <si>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</si>
  <si>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</si>
  <si>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</si>
  <si>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</si>
  <si>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</si>
  <si>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</si>
  <si>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</si>
  <si>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</si>
  <si>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</si>
  <si>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</si>
  <si>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</si>
  <si>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</si>
  <si>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</si>
  <si>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</si>
  <si>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</si>
  <si>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</si>
  <si>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</si>
  <si>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</si>
  <si>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</si>
  <si>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</si>
  <si>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</si>
  <si>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</si>
  <si>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</si>
  <si>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</si>
  <si>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</si>
  <si>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</si>
  <si>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</si>
  <si>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</si>
  <si>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</si>
  <si>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</si>
  <si>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</si>
  <si>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</si>
  <si>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</si>
  <si>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</si>
  <si>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</si>
  <si>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</si>
  <si>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</si>
  <si>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</si>
  <si>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</si>
  <si>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</si>
  <si>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</si>
  <si>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</si>
  <si>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</si>
  <si>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</si>
  <si>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</si>
  <si>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</si>
  <si>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</si>
  <si>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</si>
  <si>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</si>
  <si>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</si>
  <si>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</si>
  <si>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</si>
  <si>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</si>
  <si>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</si>
  <si>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</si>
  <si>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</si>
  <si>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</si>
  <si>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</si>
  <si>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</si>
  <si>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</si>
  <si>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</si>
  <si>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</si>
  <si>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</si>
  <si>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</si>
  <si>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</si>
  <si>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</si>
  <si>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</si>
  <si>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</si>
  <si>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</si>
  <si>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</si>
  <si>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</si>
  <si>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</si>
  <si>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</si>
  <si>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</si>
  <si>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</si>
  <si>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</si>
  <si>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</si>
  <si>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</si>
  <si>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</si>
  <si>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</si>
  <si>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</si>
  <si>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</si>
  <si>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</si>
  <si>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</si>
  <si>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</si>
  <si>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</si>
  <si>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</si>
  <si>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</si>
  <si>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</si>
  <si>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</si>
  <si>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</si>
  <si>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</si>
  <si>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</si>
  <si>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</si>
  <si>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</si>
  <si>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</si>
  <si>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</si>
  <si>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</si>
  <si>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</si>
  <si>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</si>
  <si>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</si>
  <si>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</si>
  <si>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</si>
  <si>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</si>
  <si>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</si>
  <si>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</si>
  <si>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</si>
  <si>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</si>
  <si>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</si>
  <si>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</si>
  <si>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</si>
  <si>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</si>
  <si>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</si>
  <si>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</si>
  <si>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</si>
  <si>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</si>
  <si>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</si>
  <si>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</si>
  <si>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</si>
  <si>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</si>
  <si>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</si>
  <si>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</si>
  <si>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</si>
  <si>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</si>
  <si>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</si>
  <si>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</si>
  <si>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</si>
  <si>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</si>
  <si>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</si>
  <si>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</si>
  <si>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</si>
  <si>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</si>
  <si>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</si>
  <si>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</si>
  <si>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</si>
  <si>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</si>
  <si>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</si>
  <si>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</si>
  <si>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</si>
  <si>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</si>
  <si>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</si>
  <si>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</si>
  <si>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</si>
  <si>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</si>
  <si>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</si>
  <si>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</si>
  <si>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</si>
  <si>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</si>
  <si>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</si>
  <si>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</si>
  <si>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</si>
  <si>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</si>
  <si>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</si>
  <si>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</si>
  <si>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</si>
  <si>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</si>
  <si>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</si>
  <si>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</si>
  <si>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</si>
  <si>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</si>
  <si>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</si>
  <si>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</si>
  <si>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</si>
  <si>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</si>
  <si>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</si>
  <si>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</si>
  <si>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</si>
  <si>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</si>
  <si>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</si>
  <si>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</si>
  <si>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</si>
  <si>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</si>
  <si>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</si>
  <si>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</si>
  <si>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</si>
  <si>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</si>
  <si>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</si>
  <si>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</si>
  <si>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</si>
  <si>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</si>
  <si>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</si>
  <si>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</si>
  <si>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</si>
  <si>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</si>
  <si>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</si>
  <si>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</si>
  <si>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</si>
  <si>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</si>
  <si>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</si>
  <si>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</si>
  <si>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</si>
  <si>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</si>
  <si>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</si>
  <si>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</si>
  <si>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</si>
  <si>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</si>
  <si>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</si>
  <si>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</si>
  <si>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</si>
  <si>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</si>
  <si>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</si>
  <si>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</si>
  <si>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</si>
  <si>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</si>
  <si>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</si>
  <si>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</si>
  <si>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</si>
  <si>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</si>
  <si>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</si>
  <si>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</si>
  <si>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</si>
  <si>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</si>
  <si>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</si>
  <si>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</si>
  <si>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</si>
  <si>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</si>
  <si>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</si>
  <si>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</si>
  <si>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</si>
  <si>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</si>
  <si>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</si>
  <si>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</si>
  <si>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</si>
  <si>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</si>
  <si>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</si>
  <si>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</si>
  <si>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</si>
  <si>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</si>
  <si>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</si>
  <si>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</si>
  <si>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</si>
  <si>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</si>
  <si>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</si>
  <si>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</si>
  <si>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</si>
  <si>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</si>
  <si>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</si>
  <si>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</si>
  <si>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</si>
  <si>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</si>
  <si>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</si>
  <si>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</si>
  <si>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</si>
  <si>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</si>
  <si>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</si>
  <si>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</si>
  <si>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</si>
  <si>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</si>
  <si>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</si>
  <si>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</si>
  <si>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</si>
  <si>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</si>
  <si>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</si>
  <si>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</si>
  <si>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</si>
  <si>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</si>
  <si>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</si>
  <si>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</si>
  <si>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</si>
  <si>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</si>
  <si>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</si>
  <si>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</si>
  <si>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</si>
  <si>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</si>
  <si>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</si>
  <si>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</si>
  <si>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</si>
  <si>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</si>
  <si>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</si>
  <si>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</si>
  <si>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</si>
  <si>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</si>
  <si>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</si>
  <si>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</si>
  <si>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</si>
  <si>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</si>
  <si>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</si>
  <si>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</si>
  <si>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</si>
  <si>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</si>
  <si>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</si>
  <si>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</si>
  <si>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</si>
  <si>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</si>
  <si>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</si>
  <si>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</si>
  <si>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</si>
  <si>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</si>
  <si>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</si>
  <si>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</si>
  <si>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</si>
  <si>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</si>
  <si>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</si>
  <si>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</si>
  <si>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</si>
  <si>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</si>
  <si>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</si>
  <si>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</si>
  <si>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</si>
  <si>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</si>
  <si>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</si>
  <si>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</si>
  <si>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</si>
  <si>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</si>
  <si>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</si>
  <si>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</si>
  <si>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</si>
  <si>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</si>
  <si>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</si>
  <si>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</si>
  <si>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</si>
  <si>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</si>
  <si>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</si>
  <si>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</si>
  <si>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</si>
  <si>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</si>
  <si>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</si>
  <si>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</si>
  <si>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</si>
  <si>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</si>
  <si>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</si>
  <si>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</si>
  <si>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</si>
  <si>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</si>
  <si>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</si>
  <si>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</si>
  <si>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</si>
  <si>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</si>
  <si>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</si>
  <si>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</si>
  <si>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</si>
  <si>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</si>
  <si>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</si>
  <si>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</si>
  <si>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</si>
  <si>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</si>
  <si>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</si>
  <si>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</si>
  <si>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</si>
  <si>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</si>
  <si>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</si>
  <si>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</si>
  <si>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</si>
  <si>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</si>
  <si>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</si>
  <si>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</si>
  <si>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</si>
  <si>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</si>
  <si>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</si>
  <si>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</si>
  <si>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</si>
  <si>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</si>
  <si>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</si>
  <si>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</si>
  <si>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</si>
  <si>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</si>
  <si>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</si>
  <si>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</si>
  <si>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</si>
  <si>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</si>
  <si>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</si>
  <si>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</si>
  <si>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</si>
  <si>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</si>
  <si>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</si>
  <si>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</si>
  <si>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</si>
  <si>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</si>
  <si>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</si>
  <si>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</si>
  <si>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</si>
  <si>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</si>
  <si>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</si>
  <si>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</si>
  <si>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</si>
  <si>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</si>
  <si>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</si>
  <si>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</si>
  <si>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</si>
  <si>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</si>
  <si>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</si>
  <si>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</si>
  <si>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</si>
  <si>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</si>
  <si>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</si>
  <si>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</si>
  <si>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</si>
  <si>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</si>
  <si>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</si>
  <si>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</si>
  <si>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</si>
  <si>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</si>
  <si>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</si>
  <si>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</si>
  <si>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</si>
  <si>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</si>
  <si>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</si>
  <si>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</si>
  <si>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</si>
  <si>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</si>
  <si>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</si>
  <si>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</si>
  <si>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</si>
  <si>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</si>
  <si>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</si>
  <si>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</si>
  <si>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</si>
  <si>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</si>
  <si>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</si>
  <si>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</si>
  <si>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</si>
  <si>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</si>
  <si>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</si>
  <si>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</si>
  <si>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</si>
  <si>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</si>
  <si>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</si>
  <si>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</si>
  <si>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</si>
  <si>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</si>
  <si>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</si>
  <si>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</si>
  <si>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</si>
  <si>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</si>
  <si>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</si>
  <si>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</si>
  <si>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</si>
  <si>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</si>
  <si>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</si>
  <si>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</si>
  <si>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</si>
  <si>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</si>
  <si>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</si>
  <si>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</si>
  <si>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</si>
  <si>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</si>
  <si>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</si>
  <si>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</si>
  <si>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</si>
  <si>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</si>
  <si>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</si>
  <si>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</si>
  <si>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</si>
  <si>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</si>
  <si>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</si>
  <si>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</si>
  <si>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</si>
  <si>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</si>
  <si>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</si>
  <si>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</si>
  <si>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</si>
  <si>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</si>
  <si>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</si>
  <si>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</si>
  <si>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</si>
  <si>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</si>
  <si>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</si>
  <si>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</si>
  <si>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</si>
  <si>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</si>
  <si>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</si>
  <si>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</si>
  <si>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</si>
  <si>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</si>
  <si>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</si>
  <si>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</si>
  <si>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</si>
  <si>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</si>
  <si>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</si>
  <si>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</si>
  <si>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</si>
  <si>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</si>
  <si>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</si>
  <si>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</si>
  <si>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</si>
  <si>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</si>
  <si>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</si>
  <si>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</si>
  <si>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</si>
  <si>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</si>
  <si>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</si>
  <si>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</si>
  <si>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</si>
  <si>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</si>
  <si>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</si>
  <si>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</si>
  <si>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</si>
  <si>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</si>
  <si>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</si>
  <si>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</si>
  <si>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</si>
  <si>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</si>
  <si>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</si>
  <si>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</si>
  <si>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</si>
  <si>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</si>
  <si>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</si>
  <si>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</si>
  <si>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</si>
  <si>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</si>
  <si>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</si>
  <si>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</si>
  <si>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</si>
  <si>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</si>
  <si>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</si>
  <si>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</si>
  <si>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</si>
  <si>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</si>
  <si>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</si>
  <si>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</si>
  <si>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</si>
  <si>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</si>
  <si>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</si>
  <si>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</si>
  <si>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</si>
  <si>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</si>
  <si>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</si>
  <si>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</si>
  <si>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</si>
  <si>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</si>
  <si>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</si>
  <si>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</si>
  <si>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</si>
  <si>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</si>
  <si>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</si>
  <si>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</si>
  <si>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</si>
  <si>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</si>
  <si>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</si>
  <si>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</si>
  <si>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</si>
  <si>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</si>
  <si>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</si>
  <si>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</si>
  <si>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</si>
  <si>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</si>
  <si>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</si>
  <si>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</si>
  <si>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</si>
  <si>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</si>
  <si>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</si>
  <si>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</si>
  <si>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</si>
  <si>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</si>
  <si>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</si>
  <si>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</si>
  <si>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</si>
  <si>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</si>
  <si>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</si>
  <si>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</si>
  <si>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</si>
  <si>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</si>
  <si>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</si>
  <si>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</si>
  <si>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</si>
  <si>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</si>
  <si>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</si>
  <si>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</si>
  <si>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</si>
  <si>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</si>
  <si>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</si>
  <si>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</si>
  <si>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</si>
  <si>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</si>
  <si>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</si>
  <si>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</si>
  <si>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</si>
  <si>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</si>
  <si>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</si>
  <si>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</si>
  <si>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</si>
  <si>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</si>
  <si>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</si>
  <si>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</si>
  <si>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</si>
  <si>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</si>
  <si>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</si>
  <si>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</si>
  <si>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</si>
  <si>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</si>
  <si>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</si>
  <si>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</si>
  <si>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</si>
  <si>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</si>
  <si>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</si>
  <si>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</si>
  <si>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</si>
  <si>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</si>
  <si>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</si>
  <si>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</si>
  <si>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</si>
  <si>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</si>
  <si>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</si>
  <si>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</si>
  <si>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</si>
  <si>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</si>
  <si>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</si>
  <si>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</si>
  <si>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</si>
  <si>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</si>
  <si>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</si>
  <si>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</si>
  <si>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</si>
  <si>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</si>
  <si>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</si>
  <si>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</si>
  <si>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</si>
  <si>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</si>
  <si>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</si>
  <si>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</si>
  <si>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</si>
  <si>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</si>
  <si>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</si>
  <si>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</si>
  <si>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</si>
  <si>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</si>
  <si>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</si>
  <si>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</si>
  <si>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</si>
  <si>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</si>
  <si>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</si>
  <si>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</si>
  <si>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</si>
  <si>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</si>
  <si>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</si>
  <si>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</si>
  <si>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</si>
  <si>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</si>
  <si>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</si>
  <si>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</si>
  <si>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</si>
  <si>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</si>
  <si>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</si>
  <si>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</si>
  <si>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</si>
  <si>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</si>
  <si>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</si>
  <si>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</si>
  <si>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</si>
  <si>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</si>
  <si>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</si>
  <si>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</si>
  <si>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</si>
  <si>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</si>
  <si>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</si>
  <si>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</si>
  <si>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</si>
  <si>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</si>
  <si>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</si>
  <si>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</si>
  <si>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</si>
  <si>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</si>
  <si>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</si>
  <si>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</si>
  <si>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</si>
  <si>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</si>
  <si>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</si>
  <si>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</si>
  <si>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</si>
  <si>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</si>
  <si>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</si>
  <si>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</si>
  <si>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</si>
  <si>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</si>
  <si>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</si>
  <si>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</si>
  <si>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</si>
  <si>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</si>
  <si>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</si>
  <si>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</si>
  <si>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</si>
  <si>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</si>
  <si>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</si>
  <si>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</si>
  <si>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</si>
  <si>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</si>
  <si>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</si>
  <si>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</si>
  <si>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</si>
  <si>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</si>
  <si>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</si>
  <si>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</si>
  <si>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</si>
  <si>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</si>
  <si>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</si>
  <si>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</si>
  <si>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</si>
  <si>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</si>
  <si>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</si>
  <si>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</si>
  <si>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</si>
  <si>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</si>
  <si>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</si>
  <si>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</si>
  <si>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</si>
  <si>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</si>
  <si>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</si>
  <si>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</si>
  <si>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</si>
  <si>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</si>
  <si>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</si>
  <si>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</si>
  <si>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</si>
  <si>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</si>
  <si>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</si>
  <si>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</si>
  <si>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</si>
  <si>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</si>
  <si>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</si>
  <si>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</si>
  <si>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</si>
  <si>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</si>
  <si>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</si>
  <si>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</si>
  <si>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</si>
  <si>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</si>
  <si>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</si>
  <si>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</si>
  <si>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</si>
  <si>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</si>
  <si>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</si>
  <si>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</si>
  <si>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</si>
  <si>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</si>
  <si>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</si>
  <si>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</si>
  <si>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</si>
  <si>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</si>
  <si>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</si>
  <si>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</si>
  <si>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</si>
  <si>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</si>
  <si>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</si>
  <si>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</si>
  <si>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</si>
  <si>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</si>
  <si>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</si>
  <si>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</si>
  <si>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</si>
  <si>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</si>
  <si>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</si>
  <si>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</si>
  <si>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</si>
  <si>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</si>
  <si>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</si>
  <si>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</si>
  <si>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</si>
  <si>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</si>
  <si>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</si>
  <si>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</si>
  <si>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</si>
  <si>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</si>
  <si>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</si>
  <si>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</si>
  <si>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</si>
  <si>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</si>
  <si>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</si>
  <si>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</si>
  <si>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</si>
  <si>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</si>
  <si>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</si>
  <si>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</si>
  <si>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</si>
  <si>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</si>
  <si>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</si>
  <si>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</si>
  <si>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</si>
  <si>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</si>
  <si>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</si>
  <si>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</si>
  <si>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</si>
  <si>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</si>
  <si>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</si>
  <si>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</si>
  <si>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</si>
  <si>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</si>
  <si>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</si>
  <si>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</si>
  <si>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</si>
  <si>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</si>
  <si>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</si>
  <si>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</si>
  <si>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</si>
  <si>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</si>
  <si>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</si>
  <si>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</si>
  <si>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</si>
  <si>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</si>
  <si>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</si>
  <si>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</si>
  <si>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</si>
  <si>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</si>
  <si>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</si>
  <si>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</si>
  <si>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</si>
  <si>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</si>
  <si>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</si>
  <si>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</si>
  <si>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</si>
  <si>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</si>
  <si>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</si>
  <si>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</si>
  <si>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</si>
  <si>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</si>
  <si>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</si>
  <si>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</si>
  <si>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</si>
  <si>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</si>
  <si>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</si>
  <si>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</si>
  <si>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</si>
  <si>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</si>
  <si>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</si>
  <si>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</si>
  <si>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</si>
  <si>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</si>
  <si>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</si>
  <si>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</si>
  <si>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</si>
  <si>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</si>
  <si>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</si>
  <si>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</si>
  <si>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</si>
  <si>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</si>
  <si>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</si>
  <si>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</si>
  <si>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</si>
  <si>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</si>
  <si>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</si>
  <si>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</si>
  <si>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</si>
  <si>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</si>
  <si>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</si>
  <si>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</si>
  <si>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</si>
  <si>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</si>
  <si>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</si>
  <si>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</si>
  <si>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</si>
  <si>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</si>
  <si>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</si>
  <si>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</si>
  <si>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</si>
  <si>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</si>
  <si>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</si>
  <si>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</si>
  <si>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</si>
  <si>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</si>
  <si>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</si>
  <si>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</si>
  <si>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</si>
  <si>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</si>
  <si>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</si>
  <si>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</si>
  <si>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</si>
  <si>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</si>
  <si>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</si>
  <si>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</si>
  <si>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</si>
  <si>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</si>
  <si>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</si>
  <si>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</si>
  <si>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</si>
  <si>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</si>
  <si>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</si>
  <si>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</si>
  <si>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</si>
  <si>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</si>
  <si>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</si>
  <si>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</si>
  <si>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</si>
  <si>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</si>
  <si>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</si>
  <si>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</si>
  <si>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</si>
  <si>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</si>
  <si>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</si>
  <si>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</si>
  <si>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</si>
  <si>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</si>
  <si>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</si>
  <si>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</si>
  <si>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</si>
  <si>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</si>
  <si>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</si>
  <si>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</si>
  <si>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</si>
  <si>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</si>
  <si>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</si>
  <si>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</si>
  <si>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</si>
  <si>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</si>
  <si>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</si>
  <si>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</si>
  <si>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</si>
  <si>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</si>
  <si>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</si>
  <si>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</si>
  <si>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</si>
  <si>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</si>
  <si>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</si>
  <si>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</si>
  <si>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</si>
  <si>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</si>
  <si>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</si>
  <si>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</si>
  <si>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</si>
  <si>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</si>
  <si>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</si>
  <si>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</si>
  <si>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</si>
  <si>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</si>
  <si>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</si>
  <si>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</si>
  <si>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</si>
  <si>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</si>
  <si>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</si>
  <si>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</si>
  <si>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</si>
  <si>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</si>
  <si>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</si>
  <si>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</si>
  <si>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</si>
  <si>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</si>
  <si>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</si>
  <si>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</si>
  <si>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</si>
  <si>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</si>
  <si>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</si>
  <si>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</si>
  <si>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</si>
  <si>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</si>
  <si>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</si>
  <si>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</si>
  <si>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</si>
  <si>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</si>
  <si>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</si>
  <si>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</si>
  <si>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</si>
  <si>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</si>
  <si>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</si>
  <si>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</si>
  <si>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</si>
  <si>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</si>
  <si>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</si>
  <si>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</si>
  <si>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</si>
  <si>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</si>
  <si>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</si>
  <si>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</si>
  <si>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</si>
  <si>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</si>
  <si>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</si>
  <si>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</si>
  <si>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</si>
  <si>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</si>
  <si>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</si>
  <si>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</si>
  <si>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</si>
  <si>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</si>
  <si>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</si>
  <si>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</si>
  <si>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</si>
  <si>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</si>
  <si>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</si>
  <si>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</si>
  <si>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</si>
  <si>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</si>
  <si>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</si>
  <si>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</si>
  <si>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</si>
  <si>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</si>
  <si>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</si>
  <si>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</si>
  <si>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</si>
  <si>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</si>
  <si>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</si>
  <si>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</si>
  <si>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</si>
  <si>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</si>
  <si>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</si>
  <si>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</si>
  <si>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</si>
  <si>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</si>
  <si>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</si>
  <si>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</si>
  <si>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</si>
  <si>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</si>
  <si>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</si>
  <si>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</si>
  <si>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</si>
  <si>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</si>
  <si>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</si>
  <si>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</si>
  <si>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</si>
  <si>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</si>
  <si>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</si>
  <si>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</si>
  <si>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</si>
  <si>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</si>
  <si>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</si>
  <si>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</si>
  <si>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</si>
  <si>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</si>
  <si>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</si>
  <si>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</si>
  <si>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</si>
  <si>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</si>
  <si>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</si>
  <si>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</si>
  <si>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</si>
  <si>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</si>
  <si>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</si>
  <si>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</si>
  <si>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</si>
  <si>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</si>
  <si>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</si>
  <si>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</si>
  <si>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</si>
  <si>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</si>
  <si>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</si>
  <si>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</si>
  <si>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</si>
  <si>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</si>
  <si>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</si>
  <si>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</si>
  <si>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</si>
  <si>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</si>
  <si>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</si>
  <si>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</si>
  <si>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</si>
  <si>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</si>
  <si>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</si>
  <si>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</si>
  <si>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</si>
  <si>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</si>
  <si>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</si>
  <si>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</si>
  <si>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</si>
  <si>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</si>
  <si>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</si>
  <si>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</si>
  <si>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</si>
  <si>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</si>
  <si>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</si>
  <si>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</si>
  <si>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</si>
  <si>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</si>
  <si>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</si>
  <si>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</si>
  <si>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</si>
  <si>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</si>
  <si>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</si>
  <si>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</si>
  <si>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</si>
  <si>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</si>
  <si>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</si>
  <si>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</si>
  <si>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</si>
  <si>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</si>
  <si>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</si>
  <si>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</si>
  <si>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</si>
  <si>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</si>
  <si>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</si>
  <si>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</si>
  <si>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</si>
  <si>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</si>
  <si>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</si>
  <si>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</si>
  <si>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</si>
  <si>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</si>
  <si>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</si>
  <si>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</si>
  <si>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</si>
  <si>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</si>
  <si>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</si>
  <si>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</si>
  <si>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</si>
  <si>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</si>
  <si>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</si>
  <si>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</si>
  <si>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</si>
  <si>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</si>
  <si>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</si>
  <si>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</si>
  <si>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</si>
  <si>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</si>
  <si>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</si>
  <si>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</si>
  <si>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</si>
  <si>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</si>
  <si>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</si>
  <si>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</si>
  <si>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</si>
  <si>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</si>
  <si>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</si>
  <si>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</si>
  <si>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</si>
  <si>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</si>
  <si>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</si>
  <si>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</si>
  <si>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</si>
  <si>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</si>
  <si>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</si>
  <si>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</si>
  <si>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</si>
  <si>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</si>
  <si>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</si>
  <si>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</si>
  <si>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</si>
  <si>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</si>
  <si>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</si>
  <si>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</si>
  <si>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</si>
  <si>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</si>
  <si>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</si>
  <si>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</si>
  <si>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</si>
  <si>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</si>
  <si>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</si>
  <si>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</si>
  <si>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</si>
  <si>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</si>
  <si>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</si>
  <si>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</si>
  <si>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</si>
  <si>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</si>
  <si>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</si>
  <si>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</si>
  <si>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</si>
  <si>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</si>
  <si>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</si>
  <si>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</si>
  <si>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</si>
  <si>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</si>
  <si>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</si>
  <si>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</si>
  <si>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</si>
  <si>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</si>
  <si>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</si>
  <si>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</si>
  <si>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</si>
  <si>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</si>
  <si>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</si>
  <si>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</si>
  <si>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</si>
  <si>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</si>
  <si>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</si>
  <si>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</si>
  <si>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</si>
  <si>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</si>
  <si>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</si>
  <si>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</si>
  <si>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</si>
  <si>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</si>
  <si>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</si>
  <si>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</si>
  <si>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</si>
  <si>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</si>
  <si>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</si>
  <si>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</si>
  <si>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</si>
  <si>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</si>
  <si>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</si>
  <si>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</si>
  <si>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</si>
  <si>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</si>
  <si>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</si>
  <si>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</si>
  <si>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</si>
  <si>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</si>
  <si>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</si>
  <si>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</si>
  <si>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</si>
  <si>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</si>
  <si>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</si>
  <si>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</si>
  <si>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</si>
  <si>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</si>
  <si>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</si>
  <si>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</si>
  <si>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</si>
  <si>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</si>
  <si>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</si>
  <si>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</si>
  <si>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</si>
  <si>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</si>
  <si>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</si>
  <si>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</si>
  <si>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</si>
  <si>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</si>
  <si>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</si>
  <si>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</si>
  <si>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</si>
  <si>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</si>
  <si>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</si>
  <si>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</si>
  <si>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</si>
  <si>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</si>
  <si>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</si>
  <si>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</si>
  <si>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</si>
  <si>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</si>
  <si>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</si>
  <si>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</si>
  <si>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</si>
  <si>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</si>
  <si>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</si>
  <si>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</si>
  <si>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</si>
  <si>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</si>
  <si>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</si>
  <si>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</si>
  <si>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</si>
  <si>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</si>
  <si>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</si>
  <si>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</si>
  <si>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</si>
  <si>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</si>
  <si>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</si>
  <si>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</si>
  <si>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</si>
  <si>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</si>
  <si>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</si>
  <si>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</si>
  <si>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</si>
  <si>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</si>
  <si>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</si>
  <si>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</si>
  <si>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</si>
  <si>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</si>
  <si>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</si>
  <si>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</si>
  <si>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</si>
  <si>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</si>
  <si>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</si>
  <si>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</si>
  <si>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</si>
  <si>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</si>
  <si>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</si>
  <si>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</si>
  <si>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</si>
  <si>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</si>
  <si>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</si>
  <si>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</si>
  <si>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</si>
  <si>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</si>
  <si>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</si>
  <si>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</si>
  <si>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</si>
  <si>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</si>
  <si>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</si>
  <si>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</si>
  <si>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</si>
  <si>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</si>
  <si>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</si>
  <si>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</si>
  <si>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</si>
  <si>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</si>
  <si>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</si>
  <si>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</si>
  <si>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</si>
  <si>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</si>
  <si>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</si>
  <si>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</si>
  <si>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</si>
  <si>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</si>
  <si>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</si>
  <si>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</si>
  <si>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</si>
  <si>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</si>
  <si>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</si>
  <si>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</si>
  <si>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</si>
  <si>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</si>
  <si>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</si>
  <si>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</si>
  <si>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</si>
  <si>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</si>
  <si>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</si>
  <si>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</si>
  <si>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</si>
  <si>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</si>
  <si>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</si>
  <si>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</si>
  <si>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</si>
  <si>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</si>
  <si>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</si>
  <si>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</si>
  <si>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</si>
  <si>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</si>
  <si>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</si>
  <si>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</si>
  <si>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</si>
  <si>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</si>
  <si>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</si>
  <si>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</si>
  <si>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</si>
  <si>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</si>
  <si>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</si>
  <si>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</si>
  <si>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</si>
  <si>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</si>
  <si>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</si>
  <si>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</si>
  <si>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</si>
  <si>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</si>
  <si>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</si>
  <si>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</si>
  <si>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</si>
  <si>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</si>
  <si>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</si>
  <si>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</si>
  <si>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</si>
  <si>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</si>
  <si>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</si>
  <si>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</si>
  <si>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</si>
  <si>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</si>
  <si>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</si>
  <si>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</si>
  <si>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</si>
  <si>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</si>
  <si>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</si>
  <si>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</si>
  <si>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</si>
  <si>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</si>
  <si>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</si>
  <si>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</si>
  <si>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</si>
  <si>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</si>
  <si>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</si>
  <si>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</si>
  <si>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</si>
  <si>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</si>
  <si>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</si>
  <si>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</si>
  <si>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</si>
  <si>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</si>
  <si>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</si>
  <si>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</si>
  <si>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</si>
  <si>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</si>
  <si>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</si>
  <si>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</si>
  <si>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</si>
  <si>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</si>
  <si>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</si>
  <si>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</si>
  <si>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</si>
  <si>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</si>
  <si>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</si>
  <si>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</si>
  <si>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</si>
  <si>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</si>
  <si>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</si>
  <si>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</si>
  <si>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</si>
  <si>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</si>
  <si>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</si>
  <si>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</si>
  <si>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</si>
  <si>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</si>
  <si>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</si>
  <si>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</si>
  <si>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</si>
  <si>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</si>
  <si>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</si>
  <si>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</si>
  <si>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</si>
  <si>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</si>
  <si>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</si>
  <si>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</si>
  <si>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</si>
  <si>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</si>
  <si>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</si>
  <si>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</si>
  <si>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</si>
  <si>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</si>
  <si>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</si>
  <si>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</si>
  <si>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</si>
  <si>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</si>
  <si>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</si>
  <si>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</si>
  <si>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</si>
  <si>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</si>
  <si>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</si>
  <si>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</si>
  <si>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</si>
  <si>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</si>
  <si>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</si>
  <si>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</si>
  <si>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</si>
  <si>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</si>
  <si>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</si>
  <si>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</si>
  <si>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</si>
  <si>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</si>
  <si>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</si>
  <si>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</si>
  <si>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</si>
  <si>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</si>
  <si>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</si>
  <si>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</si>
  <si>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</si>
  <si>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</si>
  <si>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</si>
  <si>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</si>
  <si>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</si>
  <si>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</si>
  <si>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</si>
  <si>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</si>
  <si>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</si>
  <si>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</si>
  <si>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</si>
  <si>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</si>
  <si>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</si>
  <si>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</si>
  <si>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</si>
  <si>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</si>
  <si>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</si>
  <si>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</si>
  <si>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</si>
  <si>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</si>
  <si>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</si>
  <si>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</si>
  <si>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</si>
  <si>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</si>
  <si>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</si>
  <si>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</si>
  <si>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</si>
  <si>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</si>
  <si>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</si>
  <si>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</si>
  <si>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</si>
  <si>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</si>
  <si>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</si>
  <si>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</si>
  <si>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</si>
  <si>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</si>
  <si>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</si>
  <si>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</si>
  <si>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</si>
  <si>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</si>
  <si>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</si>
  <si>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</si>
  <si>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</si>
  <si>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</si>
  <si>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</si>
  <si>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</si>
  <si>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</si>
  <si>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</si>
  <si>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</si>
  <si>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</si>
  <si>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</si>
  <si>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</si>
  <si>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</si>
  <si>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</si>
  <si>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</si>
  <si>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</si>
  <si>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</si>
  <si>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</si>
  <si>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</si>
  <si>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</si>
  <si>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</si>
  <si>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</si>
  <si>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</si>
  <si>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</si>
  <si>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</si>
  <si>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</si>
  <si>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</si>
  <si>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</si>
  <si>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</si>
  <si>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</si>
  <si>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</si>
  <si>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</si>
  <si>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</si>
  <si>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</si>
  <si>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</si>
  <si>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</si>
  <si>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</si>
  <si>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</si>
  <si>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</si>
  <si>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</si>
  <si>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</si>
  <si>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</si>
  <si>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</si>
  <si>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</si>
  <si>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</si>
  <si>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</si>
  <si>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</si>
  <si>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</si>
  <si>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</si>
  <si>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</si>
  <si>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</si>
  <si>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</si>
  <si>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</si>
  <si>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</si>
  <si>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</si>
  <si>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</si>
  <si>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</si>
  <si>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</si>
  <si>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</si>
  <si>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</si>
  <si>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</si>
  <si>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</si>
  <si>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</si>
  <si>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</si>
  <si>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</si>
  <si>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</si>
  <si>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</si>
  <si>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</si>
  <si>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</si>
  <si>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</si>
  <si>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</si>
  <si>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</si>
  <si>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</si>
  <si>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</si>
  <si>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</si>
  <si>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</si>
  <si>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</si>
  <si>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</si>
  <si>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</si>
  <si>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</si>
  <si>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</si>
  <si>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</si>
  <si>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</si>
  <si>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</si>
  <si>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</si>
  <si>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</si>
  <si>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</si>
  <si>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</si>
  <si>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</si>
  <si>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</si>
  <si>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</si>
  <si>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</si>
  <si>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</si>
  <si>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</si>
  <si>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</si>
  <si>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</si>
  <si>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</si>
  <si>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</si>
  <si>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</si>
  <si>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</si>
  <si>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</si>
  <si>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</si>
  <si>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</si>
  <si>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</si>
  <si>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</si>
  <si>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</si>
  <si>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</si>
  <si>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</si>
  <si>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</si>
  <si>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</si>
  <si>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</si>
  <si>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</si>
  <si>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</si>
  <si>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</si>
  <si>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</si>
  <si>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</si>
  <si>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</si>
  <si>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</si>
  <si>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</si>
  <si>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</si>
  <si>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</si>
  <si>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</si>
  <si>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</si>
  <si>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</si>
  <si>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</si>
  <si>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</si>
  <si>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</si>
  <si>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</si>
  <si>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</si>
  <si>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</si>
  <si>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</si>
  <si>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</si>
  <si>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</si>
  <si>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</si>
  <si>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</si>
  <si>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</si>
  <si>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</si>
  <si>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</si>
  <si>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</si>
  <si>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</si>
  <si>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</si>
  <si>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</si>
  <si>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</si>
  <si>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</si>
  <si>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</si>
  <si>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</si>
  <si>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</si>
  <si>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</si>
  <si>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</si>
  <si>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</si>
  <si>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</si>
  <si>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</si>
  <si>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</si>
  <si>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</si>
  <si>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</si>
  <si>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</si>
  <si>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</si>
  <si>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</si>
  <si>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</si>
  <si>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</si>
  <si>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</si>
  <si>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</si>
  <si>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</si>
  <si>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</si>
  <si>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</si>
  <si>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</si>
  <si>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</si>
  <si>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</si>
  <si>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</si>
  <si>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</si>
  <si>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</si>
  <si>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</si>
  <si>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</si>
  <si>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</si>
  <si>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</si>
  <si>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</si>
  <si>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</si>
  <si>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</si>
  <si>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</si>
  <si>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</si>
  <si>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</si>
  <si>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</si>
  <si>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</si>
  <si>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</si>
  <si>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</si>
  <si>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</si>
  <si>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</si>
  <si>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</si>
  <si>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</si>
  <si>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</si>
  <si>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</si>
  <si>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</si>
  <si>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</si>
  <si>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</si>
  <si>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</si>
  <si>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</si>
  <si>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</si>
  <si>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</si>
  <si>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</si>
  <si>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</si>
  <si>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</si>
  <si>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</si>
  <si>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</si>
  <si>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</si>
  <si>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</si>
  <si>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</si>
  <si>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</si>
  <si>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</si>
  <si>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</si>
  <si>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</si>
  <si>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</si>
  <si>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</si>
  <si>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</si>
  <si>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</si>
  <si>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</si>
  <si>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</si>
  <si>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</si>
  <si>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</si>
  <si>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</si>
  <si>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</si>
  <si>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</si>
  <si>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</si>
  <si>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</si>
  <si>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</si>
  <si>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</si>
  <si>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</si>
  <si>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</si>
  <si>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</si>
  <si>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</si>
  <si>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</si>
  <si>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</si>
  <si>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</si>
  <si>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</si>
  <si>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</si>
  <si>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</si>
  <si>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</si>
  <si>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</si>
  <si>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</si>
  <si>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</si>
  <si>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</si>
  <si>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</si>
  <si>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</si>
  <si>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</si>
  <si>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</si>
  <si>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</si>
  <si>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</si>
  <si>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</si>
  <si>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</si>
  <si>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</si>
  <si>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</si>
  <si>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</si>
  <si>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</si>
  <si>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</si>
  <si>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</si>
  <si>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</si>
  <si>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</si>
  <si>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</si>
  <si>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</si>
  <si>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</si>
  <si>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</si>
  <si>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</si>
  <si>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</si>
  <si>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</si>
  <si>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</si>
  <si>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</si>
  <si>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</si>
  <si>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</si>
  <si>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</si>
  <si>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</si>
  <si>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</si>
  <si>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</si>
  <si>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</si>
  <si>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</si>
  <si>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</si>
  <si>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</si>
  <si>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</si>
  <si>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</si>
  <si>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</si>
  <si>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</si>
  <si>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</si>
  <si>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</si>
  <si>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</si>
  <si>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</si>
  <si>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</si>
  <si>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</si>
  <si>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</si>
  <si>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</si>
  <si>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</si>
  <si>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</si>
  <si>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</si>
  <si>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</si>
  <si>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</si>
  <si>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</si>
  <si>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</si>
  <si>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</si>
  <si>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</si>
  <si>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</si>
  <si>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</si>
  <si>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</si>
  <si>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</si>
  <si>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</si>
  <si>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</si>
  <si>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</si>
  <si>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</si>
  <si>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</si>
  <si>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</si>
  <si>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</si>
  <si>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</si>
  <si>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</si>
  <si>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</si>
  <si>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</si>
  <si>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</si>
  <si>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</si>
  <si>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</si>
  <si>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</si>
  <si>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</si>
  <si>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</si>
  <si>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</si>
  <si>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</si>
  <si>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</si>
  <si>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</si>
  <si>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</si>
  <si>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</si>
  <si>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</si>
  <si>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</si>
  <si>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</si>
  <si>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</si>
  <si>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</si>
  <si>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</si>
  <si>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</si>
  <si>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</si>
  <si>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</si>
  <si>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</si>
  <si>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</si>
  <si>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</si>
  <si>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</si>
  <si>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</si>
  <si>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</si>
  <si>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</si>
  <si>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</si>
  <si>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</si>
  <si>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</si>
  <si>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</si>
  <si>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</si>
  <si>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</si>
  <si>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</si>
  <si>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</si>
  <si>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</si>
  <si>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</si>
  <si>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</si>
  <si>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</si>
  <si>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</si>
  <si>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</si>
  <si>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</si>
  <si>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</si>
  <si>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</si>
  <si>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</si>
  <si>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</si>
  <si>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</si>
  <si>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</si>
  <si>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</si>
  <si>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</si>
  <si>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</si>
  <si>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</si>
  <si>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</si>
  <si>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</si>
  <si>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</si>
  <si>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</si>
  <si>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</si>
  <si>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</si>
  <si>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</si>
  <si>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</si>
  <si>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</si>
  <si>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</si>
  <si>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</si>
  <si>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</si>
  <si>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</si>
  <si>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</si>
  <si>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</si>
  <si>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</si>
  <si>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</si>
  <si>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</si>
  <si>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</si>
  <si>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</si>
  <si>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</si>
  <si>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</si>
  <si>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</si>
  <si>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</si>
  <si>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</si>
  <si>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</si>
  <si>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</si>
  <si>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</si>
  <si>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</si>
  <si>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</si>
  <si>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</si>
  <si>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</si>
  <si>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</si>
  <si>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</si>
  <si>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</si>
  <si>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</si>
  <si>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</si>
  <si>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</si>
  <si>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</si>
  <si>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</si>
  <si>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</si>
  <si>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</si>
  <si>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</si>
  <si>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</si>
  <si>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</si>
  <si>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</si>
  <si>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</si>
  <si>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</si>
  <si>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</si>
  <si>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</si>
  <si>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</si>
  <si>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</si>
  <si>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</si>
  <si>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</si>
  <si>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</si>
  <si>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</si>
  <si>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</si>
  <si>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</si>
  <si>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</si>
  <si>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</si>
  <si>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</si>
  <si>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</si>
  <si>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</si>
  <si>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</si>
  <si>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</si>
  <si>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</si>
  <si>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</si>
  <si>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</si>
  <si>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</si>
  <si>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</si>
  <si>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</si>
  <si>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</si>
  <si>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</si>
  <si>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</si>
  <si>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</si>
  <si>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</si>
  <si>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</si>
  <si>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</si>
  <si>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</si>
  <si>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</si>
  <si>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</si>
  <si>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</si>
  <si>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</si>
  <si>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</si>
  <si>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</si>
  <si>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</si>
  <si>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</si>
  <si>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</si>
  <si>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</si>
  <si>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</si>
  <si>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</si>
  <si>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</si>
  <si>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</si>
  <si>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</si>
  <si>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</si>
  <si>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</si>
  <si>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</si>
  <si>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</si>
  <si>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</si>
  <si>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</si>
  <si>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</si>
  <si>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</si>
  <si>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</si>
  <si>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</si>
  <si>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</si>
  <si>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</si>
  <si>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</si>
  <si>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</si>
  <si>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</si>
  <si>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</si>
  <si>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</si>
  <si>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</si>
  <si>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</si>
  <si>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</si>
  <si>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</si>
  <si>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</si>
  <si>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</si>
  <si>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</si>
  <si>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</si>
  <si>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</si>
  <si>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</si>
  <si>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</si>
  <si>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</si>
  <si>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</si>
  <si>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</si>
  <si>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</si>
  <si>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</si>
  <si>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</si>
  <si>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</si>
  <si>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</si>
  <si>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</si>
  <si>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</si>
  <si>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</si>
  <si>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</si>
  <si>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</si>
  <si>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</si>
  <si>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</si>
  <si>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</si>
  <si>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</si>
  <si>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</si>
  <si>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</si>
  <si>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</si>
  <si>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</si>
  <si>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</si>
  <si>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</si>
  <si>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</si>
  <si>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</si>
  <si>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</si>
  <si>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</si>
  <si>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</si>
  <si>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</si>
  <si>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</si>
  <si>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</si>
  <si>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</si>
  <si>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</si>
  <si>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</si>
  <si>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</si>
  <si>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</si>
  <si>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</si>
  <si>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</si>
  <si>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</si>
  <si>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</si>
  <si>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</si>
  <si>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</si>
  <si>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</si>
  <si>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</si>
  <si>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</si>
  <si>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</si>
  <si>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</si>
  <si>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</si>
  <si>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</si>
  <si>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</si>
  <si>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</si>
  <si>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</si>
  <si>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</si>
  <si>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</si>
  <si>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</si>
  <si>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</si>
  <si>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</si>
  <si>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</si>
  <si>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</si>
  <si>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</si>
  <si>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</si>
  <si>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</si>
  <si>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</si>
  <si>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</si>
  <si>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</si>
  <si>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</si>
  <si>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</si>
  <si>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</si>
  <si>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</si>
  <si>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</si>
  <si>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</si>
  <si>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</si>
  <si>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</si>
  <si>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</si>
  <si>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</si>
  <si>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</si>
  <si>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</si>
  <si>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</si>
  <si>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</si>
  <si>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</si>
  <si>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</si>
  <si>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</si>
  <si>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</si>
  <si>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</si>
  <si>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</si>
  <si>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</si>
  <si>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</si>
  <si>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</si>
  <si>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</si>
  <si>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</si>
  <si>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</si>
  <si>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</si>
  <si>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</si>
  <si>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</si>
  <si>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</si>
  <si>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</si>
  <si>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</si>
  <si>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</si>
  <si>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</si>
  <si>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</si>
  <si>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</si>
  <si>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</si>
  <si>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</si>
  <si>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</si>
  <si>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</si>
  <si>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</si>
  <si>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</si>
  <si>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</si>
  <si>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</si>
  <si>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</si>
  <si>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</si>
  <si>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</si>
  <si>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</si>
  <si>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</si>
  <si>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</si>
  <si>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</si>
  <si>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</si>
  <si>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</si>
  <si>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</si>
  <si>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</si>
  <si>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</si>
  <si>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</si>
  <si>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</si>
  <si>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</si>
  <si>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</si>
  <si>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</si>
  <si>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</si>
  <si>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</si>
  <si>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</si>
  <si>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</si>
  <si>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</si>
  <si>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</si>
  <si>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</si>
  <si>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</si>
  <si>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</si>
  <si>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</si>
  <si>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</si>
  <si>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</si>
  <si>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</si>
  <si>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</si>
  <si>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</si>
  <si>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</si>
  <si>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</si>
  <si>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</si>
  <si>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</si>
  <si>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</si>
  <si>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</si>
  <si>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</si>
  <si>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</si>
  <si>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</si>
  <si>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</si>
  <si>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</si>
  <si>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</si>
  <si>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</si>
  <si>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</si>
  <si>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</si>
  <si>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</si>
  <si>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</si>
  <si>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</si>
  <si>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</si>
  <si>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</si>
  <si>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</si>
  <si>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</si>
  <si>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</si>
  <si>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</si>
  <si>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</si>
  <si>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</si>
  <si>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</si>
  <si>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</si>
  <si>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</si>
  <si>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</si>
  <si>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</si>
  <si>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</si>
  <si>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</si>
  <si>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</si>
  <si>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</si>
  <si>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</si>
  <si>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</si>
  <si>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</si>
  <si>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</si>
  <si>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</si>
  <si>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</si>
  <si>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</si>
  <si>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</si>
  <si>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</si>
  <si>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</si>
  <si>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</si>
  <si>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</si>
  <si>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</si>
  <si>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</si>
  <si>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</si>
  <si>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</si>
  <si>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</si>
  <si>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</si>
  <si>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</si>
  <si>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</si>
  <si>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</si>
  <si>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</si>
  <si>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</si>
  <si>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</si>
  <si>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</si>
  <si>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</si>
  <si>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</si>
  <si>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</si>
  <si>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</si>
  <si>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</si>
  <si>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</si>
  <si>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</si>
  <si>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</si>
  <si>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</si>
  <si>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</si>
  <si>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</si>
  <si>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</si>
  <si>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</si>
  <si>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</si>
  <si>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</si>
  <si>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</si>
  <si>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</si>
  <si>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</si>
  <si>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</si>
  <si>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</si>
  <si>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</si>
  <si>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</si>
  <si>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</si>
  <si>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</si>
  <si>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</si>
  <si>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</si>
  <si>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</si>
  <si>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</si>
  <si>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</si>
  <si>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</si>
  <si>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</si>
  <si>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</si>
  <si>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</si>
  <si>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</si>
  <si>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</si>
  <si>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</si>
  <si>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</si>
  <si>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</si>
  <si>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</si>
  <si>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</si>
  <si>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</si>
  <si>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</si>
  <si>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</si>
  <si>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</si>
  <si>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</si>
  <si>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</si>
  <si>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</si>
  <si>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</si>
  <si>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</si>
  <si>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</si>
  <si>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</si>
  <si>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</si>
  <si>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</si>
  <si>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</si>
  <si>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</si>
  <si>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</si>
  <si>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</si>
  <si>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</si>
  <si>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</si>
  <si>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</si>
  <si>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</si>
  <si>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</si>
  <si>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</si>
  <si>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</si>
  <si>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</si>
  <si>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</si>
  <si>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</si>
  <si>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</si>
  <si>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</si>
  <si>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</si>
  <si>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</si>
  <si>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</si>
  <si>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</si>
  <si>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</si>
  <si>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</si>
  <si>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</si>
  <si>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</si>
  <si>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</si>
  <si>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</si>
  <si>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</si>
  <si>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</si>
  <si>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</si>
  <si>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</si>
  <si>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</si>
  <si>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</si>
  <si>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</si>
  <si>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</si>
  <si>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</si>
  <si>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</si>
  <si>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</si>
  <si>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</si>
  <si>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</si>
  <si>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</si>
  <si>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</si>
  <si>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</si>
  <si>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</si>
  <si>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</si>
  <si>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</si>
  <si>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</si>
  <si>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</si>
  <si>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</si>
  <si>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</si>
  <si>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</si>
  <si>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</si>
  <si>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</si>
  <si>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</si>
  <si>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</si>
  <si>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</si>
  <si>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</si>
  <si>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</si>
  <si>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</si>
  <si>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</si>
  <si>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</si>
  <si>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</si>
  <si>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</si>
  <si>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</si>
  <si>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</si>
  <si>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</si>
  <si>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</si>
  <si>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</si>
  <si>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</si>
  <si>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</si>
  <si>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</si>
  <si>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</si>
  <si>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</si>
  <si>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</si>
  <si>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</si>
  <si>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</si>
  <si>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</si>
  <si>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</si>
  <si>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</si>
  <si>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</si>
  <si>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</si>
  <si>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</si>
  <si>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</si>
  <si>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</si>
  <si>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</si>
  <si>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</si>
  <si>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</si>
  <si>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</si>
  <si>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</si>
  <si>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</si>
  <si>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</si>
  <si>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</si>
  <si>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</si>
  <si>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</si>
  <si>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</si>
  <si>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</si>
  <si>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</si>
  <si>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</si>
  <si>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</si>
  <si>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</si>
  <si>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</si>
  <si>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</si>
  <si>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</si>
  <si>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</si>
  <si>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</si>
  <si>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</si>
  <si>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</si>
  <si>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</si>
  <si>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</si>
  <si>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</si>
  <si>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</si>
  <si>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</si>
  <si>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</si>
  <si>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</si>
  <si>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</si>
  <si>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</si>
  <si>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</si>
  <si>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</si>
  <si>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</si>
  <si>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</si>
  <si>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</si>
  <si>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</si>
  <si>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</si>
  <si>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</si>
  <si>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</si>
  <si>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</si>
  <si>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</si>
  <si>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</si>
  <si>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</si>
  <si>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</si>
  <si>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</si>
  <si>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</si>
  <si>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</si>
  <si>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</si>
  <si>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</si>
  <si>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</si>
  <si>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</si>
  <si>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</si>
  <si>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</si>
  <si>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</si>
  <si>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</si>
  <si>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</si>
  <si>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</si>
  <si>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</si>
  <si>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</si>
  <si>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</si>
  <si>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</si>
  <si>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</si>
  <si>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</si>
  <si>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</si>
  <si>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</si>
  <si>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</si>
  <si>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</si>
  <si>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</si>
  <si>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</si>
  <si>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</si>
  <si>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</si>
  <si>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</si>
  <si>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</si>
  <si>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</si>
  <si>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</si>
  <si>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</si>
  <si>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</si>
  <si>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</si>
  <si>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</si>
  <si>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</si>
  <si>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</si>
  <si>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</si>
  <si>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</si>
  <si>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</si>
  <si>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</si>
  <si>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</si>
  <si>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</si>
  <si>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</si>
  <si>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</si>
  <si>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</si>
  <si>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</si>
  <si>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</si>
  <si>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</si>
  <si>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</si>
  <si>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</si>
  <si>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</si>
  <si>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</si>
  <si>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</si>
  <si>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</si>
  <si>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</si>
  <si>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</si>
  <si>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</si>
  <si>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</si>
  <si>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</si>
  <si>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</si>
  <si>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</si>
  <si>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</si>
  <si>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</si>
  <si>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</si>
  <si>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</si>
  <si>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</si>
  <si>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</si>
  <si>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</si>
  <si>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</si>
  <si>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</si>
  <si>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</si>
  <si>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</si>
  <si>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</si>
  <si>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</si>
  <si>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</si>
  <si>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</si>
  <si>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</si>
  <si>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</si>
  <si>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</si>
  <si>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</si>
  <si>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</si>
  <si>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</si>
  <si>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</si>
  <si>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</si>
  <si>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</si>
  <si>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</si>
  <si>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</si>
  <si>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</si>
  <si>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</si>
  <si>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</si>
  <si>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</si>
  <si>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</si>
  <si>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</si>
  <si>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</si>
  <si>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</si>
  <si>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</si>
  <si>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</si>
  <si>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</si>
  <si>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</si>
  <si>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</si>
  <si>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</si>
  <si>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</si>
  <si>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</si>
  <si>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</si>
  <si>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</si>
  <si>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</si>
  <si>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</si>
  <si>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</si>
  <si>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</si>
  <si>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</si>
  <si>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</si>
  <si>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</si>
  <si>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</si>
  <si>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</si>
  <si>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</si>
  <si>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</si>
  <si>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</si>
  <si>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</si>
  <si>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</si>
  <si>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</si>
  <si>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</si>
  <si>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</si>
  <si>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</si>
  <si>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</si>
  <si>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</si>
  <si>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</si>
  <si>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</si>
  <si>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</si>
  <si>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</si>
  <si>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</si>
  <si>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</si>
  <si>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</si>
  <si>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</si>
  <si>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</si>
  <si>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</si>
  <si>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</si>
  <si>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</si>
  <si>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</si>
  <si>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</si>
  <si>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</si>
  <si>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</si>
  <si>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</si>
  <si>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</si>
  <si>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</si>
  <si>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</si>
  <si>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</si>
  <si>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</si>
  <si>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</si>
  <si>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</si>
  <si>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</si>
  <si>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</si>
  <si>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</si>
  <si>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</si>
  <si>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</si>
  <si>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</si>
  <si>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</si>
  <si>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</si>
  <si>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</si>
  <si>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</si>
  <si>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</si>
  <si>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</si>
  <si>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</si>
  <si>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</si>
  <si>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</si>
  <si>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</si>
  <si>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</si>
  <si>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</si>
  <si>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</si>
  <si>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</si>
  <si>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</si>
  <si>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</si>
  <si>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</si>
  <si>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</si>
  <si>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</si>
  <si>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</si>
  <si>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</si>
  <si>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</si>
  <si>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</si>
  <si>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</si>
  <si>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</si>
  <si>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</si>
  <si>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</si>
  <si>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</si>
  <si>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</si>
  <si>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</si>
  <si>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</si>
  <si>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</si>
  <si>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</si>
  <si>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</si>
  <si>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</si>
  <si>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</si>
  <si>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</si>
  <si>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</si>
  <si>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</si>
  <si>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</si>
  <si>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</si>
  <si>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</si>
  <si>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</si>
  <si>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</si>
  <si>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</si>
  <si>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</si>
  <si>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</si>
  <si>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</si>
  <si>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</si>
  <si>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</si>
  <si>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</si>
  <si>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</si>
  <si>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</si>
  <si>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</si>
  <si>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</si>
  <si>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</si>
  <si>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</si>
  <si>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</si>
  <si>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</si>
  <si>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</si>
  <si>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</si>
  <si>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</si>
  <si>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</si>
  <si>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</si>
  <si>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</si>
  <si>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</si>
  <si>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</si>
  <si>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</si>
  <si>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</si>
  <si>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</si>
  <si>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</si>
  <si>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</si>
  <si>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</si>
  <si>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</si>
  <si>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</si>
  <si>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</si>
  <si>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</si>
  <si>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</si>
  <si>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</si>
  <si>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</si>
  <si>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</si>
  <si>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</si>
  <si>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</si>
  <si>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</si>
  <si>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</si>
  <si>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</si>
  <si>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</si>
  <si>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</si>
  <si>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</si>
  <si>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</si>
  <si>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</si>
  <si>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</si>
  <si>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</si>
  <si>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</si>
  <si>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</si>
  <si>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</si>
  <si>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</si>
  <si>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</si>
  <si>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</si>
  <si>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</si>
  <si>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</si>
  <si>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</si>
  <si>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</si>
  <si>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</si>
  <si>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</si>
  <si>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</si>
  <si>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</si>
  <si>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</si>
  <si>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</si>
  <si>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</si>
  <si>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</si>
  <si>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</si>
  <si>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</si>
  <si>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</si>
  <si>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</si>
  <si>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</si>
  <si>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</si>
  <si>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</si>
  <si>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</si>
  <si>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</si>
  <si>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</si>
  <si>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</si>
  <si>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</si>
  <si>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</si>
  <si>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</si>
  <si>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</si>
  <si>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</si>
  <si>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</si>
  <si>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</si>
  <si>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</si>
  <si>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</si>
  <si>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</si>
  <si>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</si>
  <si>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</si>
  <si>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</si>
  <si>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</si>
  <si>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</si>
  <si>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</si>
  <si>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</si>
  <si>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</si>
  <si>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</si>
  <si>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</si>
  <si>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</si>
  <si>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</si>
  <si>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</si>
  <si>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</si>
  <si>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</si>
  <si>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</si>
  <si>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</si>
  <si>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</si>
  <si>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</si>
  <si>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</si>
  <si>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</si>
  <si>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</si>
  <si>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</si>
  <si>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</si>
  <si>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</si>
  <si>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</si>
  <si>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</si>
  <si>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</si>
  <si>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</si>
  <si>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</si>
  <si>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</si>
  <si>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</si>
  <si>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</si>
  <si>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</si>
  <si>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</si>
  <si>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</si>
  <si>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</si>
  <si>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</si>
  <si>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</si>
  <si>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</si>
  <si>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</si>
  <si>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</si>
  <si>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</si>
  <si>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</si>
  <si>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</si>
  <si>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</si>
  <si>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</si>
  <si>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</si>
  <si>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</si>
  <si>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</si>
  <si>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</si>
  <si>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</si>
  <si>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</si>
  <si>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</si>
  <si>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</si>
  <si>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</si>
  <si>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</si>
  <si>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</si>
  <si>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</si>
  <si>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</si>
  <si>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</si>
  <si>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</si>
  <si>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</si>
  <si>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</si>
  <si>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</si>
  <si>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</si>
  <si>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</si>
  <si>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</si>
  <si>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</si>
  <si>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</si>
  <si>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</si>
  <si>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</si>
  <si>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</si>
  <si>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</si>
  <si>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</si>
  <si>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</si>
  <si>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</si>
  <si>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</si>
  <si>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</si>
  <si>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</si>
  <si>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</si>
  <si>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</si>
  <si>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</si>
  <si>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</si>
  <si>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</si>
  <si>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</si>
  <si>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</si>
  <si>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</si>
  <si>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</si>
  <si>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</si>
  <si>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</si>
  <si>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</si>
  <si>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</si>
  <si>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</si>
  <si>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</si>
  <si>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</si>
  <si>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</si>
  <si>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</si>
  <si>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</si>
  <si>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</si>
  <si>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</si>
  <si>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</si>
  <si>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</si>
  <si>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</si>
  <si>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</si>
  <si>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</si>
  <si>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</si>
  <si>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</si>
  <si>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</si>
  <si>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</si>
  <si>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</si>
  <si>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</si>
  <si>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</si>
  <si>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</si>
  <si>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</si>
  <si>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</si>
  <si>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</si>
  <si>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</si>
  <si>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</si>
  <si>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</si>
  <si>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</si>
  <si>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</si>
  <si>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</si>
  <si>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</si>
  <si>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</si>
  <si>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</si>
  <si>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</si>
  <si>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</si>
  <si>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</si>
  <si>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</si>
  <si>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</si>
  <si>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</si>
  <si>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</si>
  <si>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</si>
  <si>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</si>
  <si>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</si>
  <si>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</si>
  <si>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</si>
  <si>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</si>
  <si>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</si>
  <si>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</si>
  <si>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</si>
  <si>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</si>
  <si>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</si>
  <si>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</si>
  <si>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</si>
  <si>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</si>
  <si>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</si>
  <si>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</si>
  <si>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</si>
  <si>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</si>
  <si>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</si>
  <si>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</si>
  <si>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</si>
  <si>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</si>
  <si>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</si>
  <si>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</si>
  <si>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</si>
  <si>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</si>
  <si>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</si>
  <si>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</si>
  <si>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</si>
  <si>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</si>
  <si>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</si>
  <si>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</si>
  <si>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</si>
  <si>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</si>
  <si>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</si>
  <si>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</si>
  <si>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</si>
  <si>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</si>
  <si>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</si>
  <si>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</si>
  <si>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</si>
  <si>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</si>
  <si>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</si>
  <si>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</si>
  <si>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</si>
  <si>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</si>
  <si>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</si>
  <si>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</si>
  <si>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</si>
  <si>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</si>
  <si>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</si>
  <si>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</si>
  <si>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</si>
  <si>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</si>
  <si>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</si>
  <si>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</si>
  <si>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</si>
  <si>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</si>
  <si>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</si>
  <si>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</si>
  <si>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</si>
  <si>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</si>
  <si>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</si>
  <si>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</si>
  <si>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</si>
  <si>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</si>
  <si>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</si>
  <si>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</si>
  <si>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</si>
  <si>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</si>
  <si>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</si>
  <si>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</si>
  <si>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</si>
  <si>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</si>
  <si>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</si>
  <si>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</si>
  <si>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</si>
  <si>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</si>
  <si>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</si>
  <si>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</si>
  <si>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</si>
  <si>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</si>
  <si>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</si>
  <si>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</si>
  <si>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</si>
  <si>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</si>
  <si>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</si>
  <si>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</si>
  <si>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</si>
  <si>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</si>
  <si>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</si>
  <si>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</si>
  <si>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</si>
  <si>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</si>
  <si>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</si>
  <si>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</si>
  <si>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</si>
  <si>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</si>
  <si>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</si>
  <si>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</si>
  <si>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</si>
  <si>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</si>
  <si>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</si>
  <si>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</si>
  <si>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</si>
  <si>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</si>
  <si>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</si>
  <si>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</si>
  <si>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</si>
  <si>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</si>
  <si>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</si>
  <si>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</si>
  <si>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</si>
  <si>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</si>
  <si>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</si>
  <si>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</si>
  <si>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</si>
  <si>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</si>
  <si>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</si>
  <si>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</si>
  <si>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</si>
  <si>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</si>
  <si>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</si>
  <si>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</si>
  <si>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</si>
  <si>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</si>
  <si>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</si>
  <si>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</si>
  <si>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</si>
  <si>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</si>
  <si>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</si>
  <si>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</si>
  <si>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</si>
  <si>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</si>
  <si>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</si>
  <si>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</si>
  <si>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</si>
  <si>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</si>
  <si>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</si>
  <si>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</si>
  <si>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</si>
  <si>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</si>
  <si>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</si>
  <si>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</si>
  <si>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</si>
  <si>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</si>
  <si>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</si>
  <si>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</si>
  <si>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</si>
  <si>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</si>
  <si>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</si>
  <si>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</si>
  <si>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</si>
  <si>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</si>
  <si>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</si>
  <si>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</si>
  <si>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</si>
  <si>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</si>
  <si>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</si>
  <si>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</si>
  <si>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</si>
  <si>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</si>
  <si>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</si>
  <si>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</si>
  <si>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</si>
  <si>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</si>
  <si>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</si>
  <si>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</si>
  <si>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</si>
  <si>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</si>
  <si>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</si>
  <si>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</si>
  <si>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</si>
  <si>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</si>
  <si>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</si>
  <si>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</si>
  <si>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</si>
  <si>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</si>
  <si>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</si>
  <si>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</si>
  <si>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</si>
  <si>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</si>
  <si>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</si>
  <si>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</si>
  <si>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</si>
  <si>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</si>
  <si>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</si>
  <si>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</si>
  <si>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</si>
  <si>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</si>
  <si>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</si>
  <si>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</si>
  <si>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</si>
  <si>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</si>
  <si>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</si>
  <si>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</si>
  <si>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</si>
  <si>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</si>
  <si>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</si>
  <si>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</si>
  <si>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</si>
  <si>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</si>
  <si>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</si>
  <si>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</si>
  <si>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</si>
  <si>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</si>
  <si>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</si>
  <si>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</si>
  <si>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</si>
  <si>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</si>
  <si>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</si>
  <si>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</si>
  <si>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</si>
  <si>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</si>
  <si>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</si>
  <si>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</si>
  <si>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</si>
  <si>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</si>
  <si>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</si>
  <si>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</si>
  <si>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</si>
  <si>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</si>
  <si>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</si>
  <si>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</si>
  <si>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</si>
  <si>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</si>
  <si>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</si>
  <si>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</si>
  <si>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</si>
  <si>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</si>
  <si>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</si>
  <si>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</si>
  <si>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</si>
  <si>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</si>
  <si>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</si>
  <si>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</si>
  <si>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</si>
  <si>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</si>
  <si>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</si>
  <si>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</si>
  <si>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</si>
  <si>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</si>
  <si>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</si>
  <si>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</si>
  <si>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</si>
  <si>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</si>
  <si>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</si>
  <si>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</si>
  <si>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</si>
  <si>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</si>
  <si>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</si>
  <si>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</si>
  <si>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</si>
  <si>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</si>
  <si>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</si>
  <si>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</si>
  <si>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</si>
  <si>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</si>
  <si>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</si>
  <si>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</si>
  <si>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</si>
  <si>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</si>
  <si>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</si>
  <si>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</si>
  <si>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</si>
  <si>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</si>
  <si>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</si>
  <si>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</si>
  <si>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</si>
  <si>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</si>
  <si>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</si>
  <si>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</si>
  <si>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</si>
  <si>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</si>
  <si>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</si>
  <si>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</si>
  <si>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</si>
  <si>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</si>
  <si>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</si>
  <si>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</si>
  <si>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</si>
  <si>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</si>
  <si>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</si>
  <si>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</si>
  <si>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</si>
  <si>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</si>
  <si>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</si>
  <si>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</si>
  <si>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</si>
  <si>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</si>
  <si>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</si>
  <si>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</si>
  <si>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</si>
  <si>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</si>
  <si>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</si>
  <si>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</si>
  <si>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</si>
  <si>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</si>
  <si>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</si>
  <si>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</si>
  <si>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</si>
  <si>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</si>
  <si>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</si>
  <si>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</si>
  <si>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</si>
  <si>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</si>
  <si>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</si>
  <si>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</si>
  <si>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</si>
  <si>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</si>
  <si>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</si>
  <si>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</si>
  <si>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</si>
  <si>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</si>
  <si>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</si>
  <si>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</si>
  <si>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</si>
  <si>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</si>
  <si>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</si>
  <si>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</si>
  <si>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</si>
  <si>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</si>
  <si>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</si>
  <si>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</si>
  <si>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</si>
  <si>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</si>
  <si>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</si>
  <si>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</si>
  <si>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</si>
  <si>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</si>
  <si>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</si>
  <si>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</si>
  <si>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</si>
  <si>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</si>
  <si>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</si>
  <si>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</si>
  <si>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</si>
  <si>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</si>
  <si>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</si>
  <si>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</si>
  <si>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</si>
  <si>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</si>
  <si>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</si>
  <si>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</si>
  <si>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</si>
  <si>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</si>
  <si>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</si>
  <si>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</si>
  <si>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</si>
  <si>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</si>
  <si>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</si>
  <si>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</si>
  <si>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</si>
  <si>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</si>
  <si>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</si>
  <si>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</si>
  <si>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</si>
  <si>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</si>
  <si>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</si>
  <si>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</si>
  <si>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</si>
  <si>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</si>
  <si>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</si>
  <si>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</si>
  <si>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</si>
  <si>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</si>
  <si>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</si>
  <si>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</si>
  <si>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</si>
  <si>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</si>
  <si>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</si>
  <si>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</si>
  <si>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</si>
  <si>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</si>
  <si>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</si>
  <si>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</si>
  <si>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</si>
  <si>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</si>
  <si>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</si>
  <si>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</si>
  <si>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</si>
  <si>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</si>
  <si>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</si>
  <si>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</si>
  <si>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</si>
  <si>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</si>
  <si>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</si>
  <si>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</si>
  <si>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</si>
  <si>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</si>
  <si>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</si>
  <si>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</si>
  <si>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</si>
  <si>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</si>
  <si>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</si>
  <si>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</si>
  <si>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</si>
  <si>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</si>
  <si>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</si>
  <si>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</si>
  <si>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</si>
  <si>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</si>
  <si>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</si>
  <si>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</si>
  <si>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</si>
  <si>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</si>
  <si>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</si>
  <si>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</si>
  <si>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</si>
  <si>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</si>
  <si>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</si>
  <si>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</si>
  <si>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</si>
  <si>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</si>
  <si>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</si>
  <si>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</si>
  <si>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</si>
  <si>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</si>
  <si>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</si>
  <si>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</si>
  <si>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</si>
  <si>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</si>
  <si>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</si>
  <si>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</si>
  <si>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</si>
  <si>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</si>
  <si>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</si>
  <si>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</si>
  <si>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</si>
  <si>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</si>
  <si>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</si>
  <si>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</si>
  <si>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</si>
  <si>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</si>
  <si>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</si>
  <si>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</si>
  <si>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</si>
  <si>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</si>
  <si>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</si>
  <si>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</si>
  <si>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</si>
  <si>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</si>
  <si>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</si>
  <si>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</si>
  <si>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</si>
  <si>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</si>
  <si>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</si>
  <si>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</si>
  <si>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</si>
  <si>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</si>
  <si>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</si>
  <si>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</si>
  <si>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</si>
  <si>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</si>
  <si>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</si>
  <si>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</si>
  <si>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</si>
  <si>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</si>
  <si>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</si>
  <si>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</si>
  <si>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</si>
  <si>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</si>
  <si>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</si>
  <si>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</si>
  <si>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</si>
  <si>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</si>
  <si>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</si>
  <si>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</si>
  <si>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</si>
  <si>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</si>
  <si>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</si>
  <si>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</si>
  <si>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</si>
  <si>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</si>
  <si>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</si>
  <si>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</si>
  <si>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</si>
  <si>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</si>
  <si>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</si>
  <si>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</si>
  <si>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</si>
  <si>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</si>
  <si>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</si>
  <si>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</si>
  <si>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</si>
  <si>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</si>
  <si>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</si>
  <si>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</si>
  <si>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</si>
  <si>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</si>
  <si>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</si>
  <si>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</si>
  <si>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</si>
  <si>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</si>
  <si>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</si>
  <si>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</si>
  <si>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</si>
  <si>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</si>
  <si>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</si>
  <si>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</si>
  <si>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</si>
  <si>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</si>
  <si>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</si>
  <si>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</si>
  <si>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</si>
  <si>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</si>
  <si>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</si>
  <si>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</si>
  <si>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</si>
  <si>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</si>
  <si>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</si>
  <si>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</si>
  <si>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</si>
  <si>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</si>
  <si>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</si>
  <si>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</si>
  <si>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</si>
  <si>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</si>
  <si>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</si>
  <si>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</si>
  <si>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</si>
  <si>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</si>
  <si>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</si>
  <si>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</si>
  <si>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</si>
  <si>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</si>
  <si>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</si>
  <si>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</si>
  <si>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</si>
  <si>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</si>
  <si>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</si>
  <si>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</si>
  <si>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</si>
  <si>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</si>
  <si>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</si>
  <si>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</si>
  <si>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</si>
  <si>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</si>
  <si>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</si>
  <si>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</si>
  <si>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</si>
  <si>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</si>
  <si>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</si>
  <si>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</si>
  <si>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</si>
  <si>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</si>
  <si>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</si>
  <si>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</si>
  <si>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</si>
  <si>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</si>
  <si>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</si>
  <si>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</si>
  <si>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</si>
  <si>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</si>
  <si>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</si>
  <si>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</si>
  <si>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</si>
  <si>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</si>
  <si>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</si>
  <si>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</si>
  <si>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</si>
  <si>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</si>
  <si>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</si>
  <si>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</si>
  <si>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</si>
  <si>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</si>
  <si>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</si>
  <si>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</si>
  <si>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</si>
  <si>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</si>
  <si>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</si>
  <si>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</si>
  <si>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</si>
  <si>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</si>
  <si>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</si>
  <si>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</si>
  <si>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</si>
  <si>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</si>
  <si>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</si>
  <si>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</si>
  <si>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</si>
  <si>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</si>
  <si>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</si>
  <si>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</si>
  <si>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</si>
  <si>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</si>
  <si>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</si>
  <si>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</si>
  <si>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</si>
  <si>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</si>
  <si>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</si>
  <si>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</si>
  <si>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</si>
  <si>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</si>
  <si>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</si>
  <si>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</si>
  <si>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</si>
  <si>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</si>
  <si>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</si>
  <si>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</si>
  <si>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</si>
  <si>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</si>
  <si>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</si>
  <si>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</si>
  <si>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</si>
  <si>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</si>
  <si>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</si>
  <si>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</si>
  <si>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</si>
  <si>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</si>
  <si>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</si>
  <si>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</si>
  <si>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</si>
  <si>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</si>
  <si>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</si>
  <si>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</si>
  <si>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</si>
  <si>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</si>
  <si>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</si>
  <si>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</si>
  <si>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</si>
  <si>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</si>
  <si>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</si>
  <si>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</si>
  <si>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</si>
  <si>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</si>
  <si>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</si>
  <si>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</si>
  <si>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</si>
  <si>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</si>
  <si>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</si>
  <si>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</si>
  <si>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</si>
  <si>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</si>
  <si>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</si>
  <si>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</si>
  <si>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</si>
  <si>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</si>
  <si>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</si>
  <si>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</si>
  <si>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</si>
  <si>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</si>
  <si>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</si>
  <si>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</si>
  <si>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</si>
  <si>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</si>
  <si>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</si>
  <si>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</si>
  <si>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</si>
  <si>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</si>
  <si>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</si>
  <si>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</si>
  <si>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</si>
  <si>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</si>
  <si>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</si>
  <si>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</si>
  <si>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</si>
  <si>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</si>
  <si>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</si>
  <si>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</si>
  <si>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</si>
  <si>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</si>
  <si>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</si>
  <si>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</si>
  <si>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</si>
  <si>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</si>
  <si>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</si>
  <si>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</si>
  <si>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</si>
  <si>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</si>
  <si>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</si>
  <si>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</si>
  <si>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</si>
  <si>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</si>
  <si>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</si>
  <si>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</si>
  <si>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</si>
  <si>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</si>
  <si>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</si>
  <si>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</si>
  <si>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</si>
  <si>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</si>
  <si>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</si>
  <si>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</si>
  <si>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</si>
  <si>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</si>
  <si>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</si>
  <si>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</si>
  <si>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</si>
  <si>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</si>
  <si>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</si>
  <si>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</si>
  <si>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</si>
  <si>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</si>
  <si>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</si>
  <si>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</si>
  <si>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</si>
  <si>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</si>
  <si>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</si>
  <si>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</si>
  <si>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</si>
  <si>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</si>
  <si>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</si>
  <si>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</si>
  <si>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</si>
  <si>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</si>
  <si>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</si>
  <si>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</si>
  <si>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</si>
  <si>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</si>
  <si>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</si>
  <si>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</si>
  <si>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</si>
  <si>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</si>
  <si>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</si>
  <si>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</si>
  <si>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</si>
  <si>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</si>
  <si>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</si>
  <si>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</si>
  <si>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</si>
  <si>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</si>
  <si>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</si>
  <si>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</si>
  <si>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</si>
  <si>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</si>
  <si>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</si>
  <si>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</si>
  <si>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</si>
  <si>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</si>
  <si>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</si>
  <si>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</si>
  <si>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</si>
  <si>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</si>
  <si>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</si>
  <si>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</si>
  <si>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</si>
  <si>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</si>
  <si>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</si>
  <si>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</si>
  <si>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</si>
  <si>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</si>
  <si>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</si>
  <si>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</si>
  <si>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</si>
  <si>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</si>
  <si>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</si>
  <si>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</si>
  <si>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</si>
  <si>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</si>
  <si>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</si>
  <si>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</si>
  <si>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</si>
  <si>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</si>
  <si>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</si>
  <si>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</si>
  <si>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</si>
  <si>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</si>
  <si>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</si>
  <si>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</si>
  <si>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</si>
  <si>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</si>
  <si>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</si>
  <si>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</si>
  <si>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</si>
  <si>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</si>
  <si>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</si>
  <si>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</si>
  <si>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</si>
  <si>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</si>
  <si>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</si>
  <si>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</si>
  <si>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</si>
  <si>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</si>
  <si>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</si>
  <si>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</si>
  <si>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</si>
  <si>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</si>
  <si>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</si>
  <si>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</si>
  <si>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</si>
  <si>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</si>
  <si>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</si>
  <si>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</si>
  <si>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</si>
  <si>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</si>
  <si>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</si>
  <si>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</si>
  <si>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</si>
  <si>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</si>
  <si>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</si>
  <si>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</si>
  <si>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</si>
  <si>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</si>
  <si>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</si>
  <si>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</si>
  <si>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</si>
  <si>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</si>
  <si>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</si>
  <si>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</si>
  <si>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</si>
  <si>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</si>
  <si>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</si>
  <si>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</si>
  <si>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</si>
  <si>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</si>
  <si>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</si>
  <si>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</si>
  <si>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</si>
  <si>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</si>
  <si>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</si>
  <si>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</si>
  <si>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</si>
  <si>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</si>
  <si>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</si>
  <si>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</si>
  <si>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</si>
  <si>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</si>
  <si>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</si>
  <si>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</si>
  <si>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</si>
  <si>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</si>
  <si>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</si>
  <si>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</si>
  <si>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</si>
  <si>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</si>
  <si>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</si>
  <si>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</si>
  <si>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</si>
  <si>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</si>
  <si>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</si>
  <si>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</si>
  <si>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</si>
  <si>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</si>
  <si>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</si>
  <si>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</si>
  <si>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</si>
  <si>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</si>
  <si>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</si>
  <si>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</si>
  <si>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</si>
  <si>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</si>
  <si>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</si>
  <si>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</si>
  <si>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</si>
  <si>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</si>
  <si>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</si>
  <si>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</si>
  <si>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</si>
  <si>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</si>
  <si>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</si>
  <si>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</si>
  <si>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</si>
  <si>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</si>
  <si>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</si>
  <si>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</si>
  <si>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</si>
  <si>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</si>
  <si>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</si>
  <si>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</si>
  <si>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</si>
  <si>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</si>
  <si>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</si>
  <si>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</si>
  <si>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</si>
  <si>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</si>
  <si>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</si>
  <si>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</si>
  <si>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</si>
  <si>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</si>
  <si>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</si>
  <si>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</si>
  <si>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</si>
  <si>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</si>
  <si>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</si>
  <si>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</si>
  <si>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</si>
  <si>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</si>
  <si>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</si>
  <si>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</si>
  <si>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</si>
  <si>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</si>
  <si>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</si>
  <si>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</si>
  <si>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</si>
  <si>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</si>
  <si>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</si>
  <si>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</si>
  <si>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</si>
  <si>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</si>
  <si>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</si>
  <si>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</si>
  <si>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</si>
  <si>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</si>
  <si>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</si>
  <si>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</si>
  <si>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</si>
  <si>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</si>
  <si>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</si>
  <si>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</si>
  <si>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</si>
  <si>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</si>
  <si>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</si>
  <si>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</si>
  <si>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</si>
  <si>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</si>
  <si>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</si>
  <si>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</si>
  <si>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</si>
  <si>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</si>
  <si>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</si>
  <si>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</si>
  <si>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</si>
  <si>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</si>
  <si>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</si>
  <si>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</si>
  <si>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</si>
  <si>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</si>
  <si>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</si>
  <si>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</si>
  <si>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</si>
  <si>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</si>
  <si>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</si>
  <si>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</si>
  <si>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</si>
  <si>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</si>
  <si>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</si>
  <si>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</si>
  <si>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</si>
  <si>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</si>
  <si>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</si>
  <si>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</si>
  <si>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</si>
  <si>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</si>
  <si>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</si>
  <si>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</si>
  <si>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</si>
  <si>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</si>
  <si>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</si>
  <si>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</si>
  <si>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</si>
  <si>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</si>
  <si>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</si>
  <si>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</si>
  <si>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</si>
  <si>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</si>
  <si>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</si>
  <si>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</si>
  <si>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</si>
  <si>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</si>
  <si>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</si>
  <si>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</si>
  <si>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</si>
  <si>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</si>
  <si>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</si>
  <si>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</si>
  <si>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</si>
  <si>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</si>
  <si>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</si>
  <si>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</si>
  <si>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</si>
  <si>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</si>
  <si>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</si>
  <si>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</si>
  <si>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</si>
  <si>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</si>
  <si>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</si>
  <si>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</si>
  <si>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</si>
  <si>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</si>
  <si>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</si>
  <si>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</si>
  <si>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</si>
  <si>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</si>
  <si>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</si>
  <si>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</si>
  <si>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</si>
  <si>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</si>
  <si>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</si>
  <si>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</si>
  <si>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</si>
  <si>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</si>
  <si>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</si>
  <si>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</si>
  <si>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</si>
  <si>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</si>
  <si>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</si>
  <si>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</si>
  <si>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</si>
  <si>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</si>
  <si>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</si>
  <si>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</si>
  <si>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</si>
  <si>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</si>
  <si>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</si>
  <si>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</si>
  <si>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</si>
  <si>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</si>
  <si>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</si>
  <si>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</si>
  <si>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</si>
  <si>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</si>
  <si>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</si>
  <si>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</si>
  <si>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</si>
  <si>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</si>
  <si>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</si>
  <si>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</si>
  <si>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</si>
  <si>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</si>
  <si>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</si>
  <si>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</si>
  <si>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</si>
  <si>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</si>
  <si>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</si>
  <si>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</si>
  <si>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</si>
  <si>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</si>
  <si>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</si>
  <si>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</si>
  <si>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</si>
  <si>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</si>
  <si>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</si>
  <si>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</si>
  <si>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</si>
  <si>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</si>
  <si>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</si>
  <si>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</si>
  <si>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</si>
  <si>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</si>
  <si>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</si>
  <si>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</si>
  <si>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</si>
  <si>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</si>
  <si>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</si>
  <si>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</si>
  <si>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</si>
  <si>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</si>
  <si>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</si>
  <si>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</si>
  <si>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</si>
  <si>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</si>
  <si>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</si>
  <si>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</si>
  <si>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</si>
  <si>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</si>
  <si>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</si>
  <si>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</si>
  <si>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</si>
  <si>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</si>
  <si>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</si>
  <si>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</si>
  <si>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</si>
  <si>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</si>
  <si>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</si>
  <si>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</si>
  <si>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</si>
  <si>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</si>
  <si>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</si>
  <si>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</si>
  <si>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</si>
  <si>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</si>
  <si>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</si>
  <si>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</si>
  <si>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</si>
  <si>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</si>
  <si>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</si>
  <si>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</si>
  <si>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</si>
  <si>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</si>
  <si>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</si>
  <si>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</si>
  <si>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</si>
  <si>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</si>
  <si>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</si>
  <si>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</si>
  <si>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</si>
  <si>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</si>
  <si>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</si>
  <si>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</si>
  <si>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</si>
  <si>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</si>
  <si>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</si>
  <si>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</si>
  <si>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</si>
  <si>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</si>
  <si>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</si>
  <si>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</si>
  <si>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</si>
  <si>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</si>
  <si>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</si>
  <si>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</si>
  <si>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</si>
  <si>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</si>
  <si>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</si>
  <si>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</si>
  <si>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</si>
  <si>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</si>
  <si>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</si>
  <si>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</si>
  <si>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</si>
  <si>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</si>
  <si>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</si>
  <si>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</si>
  <si>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</si>
  <si>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</si>
  <si>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</si>
  <si>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</si>
  <si>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</si>
  <si>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</si>
  <si>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</si>
  <si>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</si>
  <si>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</si>
  <si>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</si>
  <si>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</si>
  <si>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</si>
  <si>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</si>
  <si>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</si>
  <si>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</si>
  <si>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</si>
  <si>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</si>
  <si>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</si>
  <si>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</si>
  <si>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</si>
  <si>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</si>
  <si>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</si>
  <si>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</si>
  <si>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</si>
  <si>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</si>
  <si>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</si>
  <si>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</si>
  <si>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</si>
  <si>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</si>
  <si>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</si>
  <si>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</si>
  <si>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</si>
  <si>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</si>
  <si>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</si>
  <si>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</si>
  <si>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</si>
  <si>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</si>
  <si>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</si>
  <si>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</si>
  <si>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</si>
  <si>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</si>
  <si>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</si>
  <si>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</si>
  <si>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</si>
  <si>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</si>
  <si>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</si>
  <si>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</si>
  <si>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</si>
  <si>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</si>
  <si>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</si>
  <si>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</si>
  <si>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</si>
  <si>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</si>
  <si>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</si>
  <si>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</si>
  <si>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</si>
  <si>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</si>
  <si>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</si>
  <si>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</si>
  <si>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</si>
  <si>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</si>
  <si>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</si>
  <si>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</si>
  <si>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</si>
  <si>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</si>
  <si>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</si>
  <si>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</si>
  <si>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</si>
  <si>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</si>
  <si>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</si>
  <si>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</si>
  <si>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</si>
  <si>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</si>
  <si>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</si>
  <si>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</si>
  <si>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</si>
  <si>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</si>
  <si>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</si>
  <si>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</si>
  <si>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</si>
  <si>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</si>
  <si>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</si>
  <si>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</si>
  <si>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</si>
  <si>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</si>
  <si>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</si>
  <si>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</si>
  <si>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</si>
  <si>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</si>
  <si>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</si>
  <si>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</si>
  <si>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</si>
  <si>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</si>
  <si>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</si>
  <si>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</si>
  <si>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</si>
  <si>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</si>
  <si>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</si>
  <si>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</si>
  <si>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</si>
  <si>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</si>
  <si>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</si>
  <si>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</si>
  <si>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</si>
  <si>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</si>
  <si>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</si>
  <si>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</si>
  <si>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</si>
  <si>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</si>
  <si>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</si>
  <si>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</si>
  <si>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</si>
  <si>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</si>
  <si>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</si>
  <si>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</si>
  <si>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</si>
  <si>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</si>
  <si>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</si>
  <si>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</si>
  <si>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</si>
  <si>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</si>
  <si>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</si>
  <si>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</si>
  <si>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</si>
  <si>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</si>
  <si>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</si>
  <si>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</si>
  <si>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</si>
  <si>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</si>
  <si>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</si>
  <si>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</si>
  <si>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</si>
  <si>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</si>
  <si>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</si>
  <si>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</si>
  <si>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</si>
  <si>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</si>
  <si>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</si>
  <si>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</si>
  <si>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</si>
  <si>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</si>
  <si>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</si>
  <si>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</si>
  <si>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</si>
  <si>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</si>
  <si>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</si>
  <si>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</si>
  <si>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</si>
  <si>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</si>
  <si>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</si>
  <si>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</si>
  <si>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</si>
  <si>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</si>
  <si>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</si>
  <si>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</si>
  <si>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</si>
  <si>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</si>
  <si>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</si>
  <si>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</si>
  <si>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</si>
  <si>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</si>
  <si>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</si>
  <si>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</si>
  <si>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</si>
  <si>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</si>
  <si>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</si>
  <si>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</si>
  <si>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</si>
  <si>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</si>
  <si>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</si>
  <si>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</si>
  <si>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</si>
  <si>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</si>
  <si>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</si>
  <si>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</si>
  <si>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</si>
  <si>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</si>
  <si>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</si>
  <si>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</si>
  <si>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</si>
  <si>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</si>
  <si>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</si>
  <si>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</si>
  <si>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</si>
  <si>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</si>
  <si>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</si>
  <si>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</si>
  <si>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</si>
  <si>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</si>
  <si>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</si>
  <si>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</si>
  <si>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</si>
  <si>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</si>
  <si>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</si>
  <si>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</si>
  <si>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</si>
  <si>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</si>
  <si>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</si>
  <si>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</si>
  <si>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</si>
  <si>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</si>
  <si>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</si>
  <si>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</si>
  <si>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</si>
  <si>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</si>
  <si>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</si>
  <si>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</si>
  <si>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</si>
  <si>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</si>
  <si>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</si>
  <si>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</si>
  <si>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</si>
  <si>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</si>
  <si>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</si>
  <si>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</si>
  <si>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</si>
  <si>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</si>
  <si>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</si>
  <si>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</si>
  <si>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</si>
  <si>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</si>
  <si>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</si>
  <si>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</si>
  <si>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</si>
  <si>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</si>
  <si>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</si>
  <si>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</si>
  <si>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</si>
  <si>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</si>
  <si>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</si>
  <si>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</si>
  <si>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</si>
  <si>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</si>
  <si>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</si>
  <si>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</si>
  <si>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</si>
  <si>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</si>
  <si>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</si>
  <si>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</si>
  <si>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</si>
  <si>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</si>
  <si>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</si>
  <si>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</si>
  <si>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</si>
  <si>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</si>
  <si>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</si>
  <si>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</si>
  <si>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</si>
  <si>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</si>
  <si>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</si>
  <si>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</si>
  <si>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</si>
  <si>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</si>
  <si>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</si>
  <si>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</si>
  <si>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</si>
  <si>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</si>
  <si>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</si>
  <si>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</si>
  <si>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</si>
  <si>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</si>
  <si>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</si>
  <si>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</si>
  <si>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</si>
  <si>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</si>
  <si>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</si>
  <si>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</si>
  <si>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</si>
  <si>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</si>
  <si>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</si>
  <si>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</si>
  <si>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</si>
  <si>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</si>
  <si>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</si>
  <si>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</si>
  <si>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</si>
  <si>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</si>
  <si>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</si>
  <si>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</si>
  <si>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</si>
  <si>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</si>
  <si>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</si>
  <si>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</si>
  <si>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</si>
  <si>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</si>
  <si>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</si>
  <si>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</si>
  <si>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</si>
  <si>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</si>
  <si>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</si>
  <si>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</si>
  <si>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</si>
  <si>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</si>
  <si>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</si>
  <si>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</si>
  <si>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</si>
  <si>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</si>
  <si>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</si>
  <si>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</si>
  <si>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</si>
  <si>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</si>
  <si>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</si>
  <si>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</si>
  <si>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</si>
  <si>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</si>
  <si>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</si>
  <si>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</si>
  <si>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</si>
  <si>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</si>
  <si>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</si>
  <si>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</si>
  <si>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</si>
  <si>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</si>
  <si>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</si>
  <si>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</si>
  <si>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</si>
  <si>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</si>
  <si>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</si>
  <si>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</si>
  <si>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</si>
  <si>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</si>
  <si>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</si>
  <si>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</si>
  <si>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</si>
  <si>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</si>
  <si>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</si>
  <si>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</si>
  <si>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</si>
  <si>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</si>
  <si>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</si>
  <si>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</si>
  <si>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</si>
  <si>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</si>
  <si>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</si>
  <si>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</si>
  <si>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</si>
  <si>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</si>
  <si>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</si>
  <si>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</si>
  <si>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</si>
  <si>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</si>
  <si>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</si>
  <si>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</si>
  <si>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</si>
  <si>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</si>
  <si>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</si>
  <si>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</si>
  <si>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</si>
  <si>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</si>
  <si>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</si>
  <si>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</si>
  <si>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</si>
  <si>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</si>
  <si>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</si>
  <si>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</si>
  <si>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</si>
  <si>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</si>
  <si>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</si>
  <si>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</si>
  <si>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</si>
  <si>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</si>
  <si>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</si>
  <si>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</si>
  <si>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</si>
  <si>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</si>
  <si>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</si>
  <si>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</si>
  <si>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</si>
  <si>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</si>
  <si>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</si>
  <si>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</si>
  <si>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</si>
  <si>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</si>
  <si>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</si>
  <si>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</si>
  <si>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</si>
  <si>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</si>
  <si>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</si>
  <si>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</si>
  <si>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</si>
  <si>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</si>
  <si>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</si>
  <si>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</si>
  <si>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</si>
  <si>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</si>
  <si>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</si>
  <si>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</si>
  <si>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</si>
  <si>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</si>
  <si>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</si>
  <si>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</si>
  <si>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</si>
  <si>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</si>
  <si>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</si>
  <si>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</si>
  <si>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</si>
  <si>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</si>
  <si>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</si>
  <si>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</si>
  <si>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</si>
  <si>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</si>
  <si>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</si>
  <si>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</si>
  <si>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</si>
  <si>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</si>
  <si>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</si>
  <si>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</si>
  <si>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</si>
  <si>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</si>
  <si>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</si>
  <si>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</si>
  <si>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</si>
  <si>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</si>
  <si>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</si>
  <si>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</si>
  <si>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</si>
  <si>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</si>
  <si>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</si>
  <si>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</si>
  <si>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</si>
  <si>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</si>
  <si>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</si>
  <si>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</si>
  <si>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</si>
  <si>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</si>
  <si>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</si>
  <si>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</si>
  <si>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</si>
  <si>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</si>
  <si>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</si>
  <si>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</si>
  <si>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</si>
  <si>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</si>
  <si>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</si>
  <si>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</si>
  <si>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</si>
  <si>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</si>
  <si>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</si>
  <si>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</si>
  <si>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</si>
  <si>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</si>
  <si>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</si>
  <si>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</si>
  <si>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</si>
  <si>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</si>
  <si>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</si>
  <si>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</si>
  <si>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</si>
  <si>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</si>
  <si>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</si>
  <si>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</si>
  <si>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</si>
  <si>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</si>
  <si>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</si>
  <si>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</si>
  <si>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</si>
  <si>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</si>
  <si>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</si>
  <si>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</si>
  <si>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</si>
  <si>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</si>
  <si>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</si>
  <si>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</si>
  <si>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</si>
  <si>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</si>
  <si>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</si>
  <si>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</si>
  <si>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</si>
  <si>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</si>
  <si>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</si>
  <si>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</si>
  <si>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</si>
  <si>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</si>
  <si>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</si>
  <si>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</si>
  <si>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</si>
  <si>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</si>
  <si>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</si>
  <si>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</si>
  <si>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</si>
  <si>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</si>
  <si>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</si>
  <si>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</si>
  <si>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</si>
  <si>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</si>
  <si>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</si>
  <si>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</si>
  <si>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</si>
  <si>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</si>
  <si>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</si>
  <si>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</si>
  <si>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</si>
  <si>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</si>
  <si>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</si>
  <si>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</si>
  <si>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</si>
  <si>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</si>
  <si>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</si>
  <si>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</si>
  <si>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</si>
  <si>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</si>
  <si>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</si>
  <si>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</si>
  <si>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</si>
  <si>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</si>
  <si>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</si>
  <si>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</si>
  <si>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</si>
  <si>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</si>
  <si>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</si>
  <si>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</si>
  <si>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</si>
  <si>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</si>
  <si>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</si>
  <si>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</si>
  <si>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</si>
  <si>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</si>
  <si>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</si>
  <si>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</si>
  <si>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</si>
  <si>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</si>
  <si>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</si>
  <si>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</si>
  <si>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</si>
  <si>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</si>
  <si>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</si>
  <si>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</si>
  <si>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</si>
  <si>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</si>
  <si>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</si>
  <si>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</si>
  <si>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</si>
  <si>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</si>
  <si>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</si>
  <si>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</si>
  <si>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</si>
  <si>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</si>
  <si>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</si>
  <si>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</si>
  <si>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</si>
  <si>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</si>
  <si>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</si>
  <si>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</si>
  <si>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</si>
  <si>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</si>
  <si>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</si>
  <si>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</si>
  <si>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</si>
  <si>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</si>
  <si>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</si>
  <si>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</si>
  <si>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</si>
  <si>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</si>
  <si>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</si>
  <si>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</si>
  <si>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</si>
  <si>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</si>
  <si>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</si>
  <si>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</si>
  <si>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</si>
  <si>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</si>
  <si>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</si>
  <si>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</si>
  <si>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</si>
  <si>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</si>
  <si>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</si>
  <si>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</si>
  <si>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</si>
  <si>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</si>
  <si>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</si>
  <si>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</si>
  <si>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</si>
  <si>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</si>
  <si>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</si>
  <si>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</si>
  <si>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</si>
  <si>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</si>
  <si>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</si>
  <si>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</si>
  <si>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</si>
  <si>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</si>
  <si>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</si>
  <si>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</si>
  <si>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</si>
  <si>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</si>
  <si>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</si>
  <si>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</si>
  <si>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</si>
  <si>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</si>
  <si>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</si>
  <si>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</si>
  <si>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</si>
  <si>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</si>
  <si>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</si>
  <si>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</si>
  <si>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</si>
  <si>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</si>
  <si>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</si>
  <si>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</si>
  <si>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</si>
  <si>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</si>
  <si>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</si>
  <si>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</si>
  <si>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</si>
  <si>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</si>
  <si>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</si>
  <si>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</si>
  <si>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</si>
  <si>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</si>
  <si>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</si>
  <si>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</si>
  <si>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</si>
  <si>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</si>
  <si>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</si>
  <si>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</si>
  <si>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</si>
  <si>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</si>
  <si>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</si>
  <si>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</si>
  <si>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</si>
  <si>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</si>
  <si>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</si>
  <si>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</si>
  <si>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</si>
  <si>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</si>
  <si>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</si>
  <si>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</si>
  <si>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</si>
  <si>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</si>
  <si>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</si>
  <si>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</si>
  <si>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</si>
  <si>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</si>
  <si>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</si>
  <si>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</si>
  <si>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</si>
  <si>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</si>
  <si>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</si>
  <si>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</si>
  <si>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</si>
  <si>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</si>
  <si>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</si>
  <si>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</si>
  <si>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</si>
  <si>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</si>
  <si>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</si>
  <si>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</si>
  <si>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</si>
  <si>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</si>
  <si>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</si>
  <si>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</si>
  <si>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</si>
  <si>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</si>
  <si>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</si>
  <si>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</si>
  <si>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</si>
  <si>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</si>
  <si>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</si>
  <si>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</si>
  <si>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</si>
  <si>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</si>
  <si>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</si>
  <si>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</si>
  <si>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</si>
  <si>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</si>
  <si>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</si>
  <si>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</si>
  <si>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</si>
  <si>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</si>
  <si>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</si>
  <si>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</si>
  <si>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</si>
  <si>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</si>
  <si>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</si>
  <si>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</si>
  <si>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</si>
  <si>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</si>
  <si>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</si>
  <si>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</si>
  <si>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</si>
  <si>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</si>
  <si>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</si>
  <si>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</si>
  <si>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</si>
  <si>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</si>
  <si>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</si>
  <si>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</si>
  <si>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</si>
  <si>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</si>
  <si>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</si>
  <si>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</si>
  <si>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</si>
  <si>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</si>
  <si>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</si>
  <si>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</si>
  <si>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</si>
  <si>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</si>
  <si>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</si>
  <si>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</si>
  <si>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</si>
  <si>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</si>
  <si>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</si>
  <si>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</si>
  <si>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</si>
  <si>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</si>
  <si>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</si>
  <si>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</si>
  <si>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</si>
  <si>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</si>
  <si>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</si>
  <si>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</si>
  <si>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</si>
  <si>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</si>
  <si>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</si>
  <si>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</si>
  <si>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</si>
  <si>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</si>
  <si>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</si>
  <si>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</si>
  <si>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</si>
  <si>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</si>
  <si>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</si>
  <si>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</si>
  <si>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</si>
  <si>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</si>
  <si>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</si>
  <si>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</si>
  <si>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</si>
  <si>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</si>
  <si>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</si>
  <si>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</si>
  <si>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</si>
  <si>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</si>
  <si>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</si>
  <si>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</si>
  <si>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</si>
  <si>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</si>
  <si>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</si>
  <si>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</si>
  <si>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</si>
  <si>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</si>
  <si>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</si>
  <si>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</si>
  <si>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</si>
  <si>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</si>
  <si>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</si>
  <si>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</si>
  <si>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</si>
  <si>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</si>
  <si>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</si>
  <si>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</si>
  <si>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</si>
  <si>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</si>
  <si>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</si>
  <si>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</si>
  <si>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</si>
  <si>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</si>
  <si>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</si>
  <si>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</si>
  <si>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</si>
  <si>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</si>
  <si>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</si>
  <si>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</si>
  <si>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</si>
  <si>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</si>
  <si>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</si>
  <si>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</si>
  <si>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</si>
  <si>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</si>
  <si>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</si>
  <si>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</si>
  <si>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</si>
  <si>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</si>
  <si>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</si>
  <si>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</si>
  <si>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</si>
  <si>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</si>
  <si>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</si>
  <si>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</si>
  <si>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</si>
  <si>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</si>
  <si>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</si>
  <si>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</si>
  <si>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</si>
  <si>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</si>
  <si>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</si>
  <si>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</si>
  <si>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</si>
  <si>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</si>
  <si>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</si>
  <si>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</si>
  <si>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</si>
  <si>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</si>
  <si>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</si>
  <si>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</si>
  <si>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</si>
  <si>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</si>
  <si>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</si>
  <si>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</si>
  <si>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</si>
  <si>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</si>
  <si>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</si>
  <si>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</si>
  <si>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</si>
  <si>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</si>
  <si>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</si>
  <si>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</si>
  <si>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</si>
  <si>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</si>
  <si>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</si>
  <si>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</si>
  <si>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</si>
  <si>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</si>
  <si>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</si>
  <si>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</si>
  <si>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</si>
  <si>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</si>
  <si>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</si>
  <si>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</si>
  <si>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</si>
  <si>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</si>
  <si>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</si>
  <si>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</si>
  <si>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</si>
  <si>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</si>
  <si>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</si>
  <si>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</si>
  <si>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</si>
  <si>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</si>
  <si>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</si>
  <si>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</si>
  <si>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</si>
  <si>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</si>
  <si>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</si>
  <si>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</si>
  <si>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</si>
  <si>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</si>
  <si>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</si>
  <si>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</si>
  <si>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</si>
  <si>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</si>
  <si>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</si>
  <si>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</si>
  <si>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</si>
  <si>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</si>
  <si>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</si>
  <si>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</si>
  <si>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</si>
  <si>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</si>
  <si>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</si>
  <si>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</si>
  <si>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</si>
  <si>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</si>
  <si>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</si>
  <si>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</si>
  <si>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</si>
  <si>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</si>
  <si>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</si>
  <si>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</si>
  <si>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</si>
  <si>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</si>
  <si>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</si>
  <si>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</si>
  <si>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</si>
  <si>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</si>
  <si>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</si>
  <si>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</si>
  <si>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</si>
  <si>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</si>
  <si>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</si>
  <si>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</si>
  <si>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</si>
  <si>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</si>
  <si>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</si>
  <si>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</si>
  <si>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</si>
  <si>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</si>
  <si>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</si>
  <si>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</si>
  <si>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</si>
  <si>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</si>
  <si>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</si>
  <si>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</si>
  <si>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</si>
  <si>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</si>
  <si>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</si>
  <si>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</si>
  <si>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</si>
  <si>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</si>
  <si>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</si>
  <si>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</si>
  <si>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</si>
  <si>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</si>
  <si>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</si>
  <si>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</si>
  <si>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</si>
  <si>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</si>
  <si>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</si>
  <si>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</si>
  <si>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</si>
  <si>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</si>
  <si>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</si>
  <si>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</si>
  <si>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</si>
  <si>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</si>
  <si>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</si>
  <si>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</si>
  <si>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</si>
  <si>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</si>
  <si>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</si>
  <si>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</si>
  <si>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</si>
  <si>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</si>
  <si>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</si>
  <si>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</si>
  <si>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</si>
  <si>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</si>
  <si>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</si>
  <si>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</si>
  <si>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</si>
  <si>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</si>
  <si>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</si>
  <si>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</si>
  <si>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</si>
  <si>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</si>
  <si>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</si>
  <si>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</si>
  <si>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</si>
  <si>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</si>
  <si>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</si>
  <si>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</si>
  <si>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</si>
  <si>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</si>
  <si>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</si>
  <si>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</si>
  <si>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</si>
  <si>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</si>
  <si>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</si>
  <si>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</si>
  <si>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</si>
  <si>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</si>
  <si>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</si>
  <si>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</si>
  <si>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</si>
  <si>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</si>
  <si>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</si>
  <si>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</si>
  <si>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</si>
  <si>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</si>
  <si>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</si>
  <si>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</si>
  <si>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</si>
  <si>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</si>
  <si>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</si>
  <si>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</si>
  <si>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</si>
  <si>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</si>
  <si>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</si>
  <si>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</si>
  <si>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</si>
  <si>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</si>
  <si>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</si>
  <si>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</si>
  <si>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</si>
  <si>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</si>
  <si>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</si>
  <si>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</si>
  <si>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</si>
  <si>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</si>
  <si>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</si>
  <si>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</si>
  <si>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</si>
  <si>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</si>
  <si>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</si>
  <si>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</si>
  <si>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</si>
  <si>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</si>
  <si>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</si>
  <si>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</si>
  <si>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</si>
  <si>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</si>
  <si>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</si>
  <si>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</si>
  <si>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</si>
  <si>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</si>
  <si>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</si>
  <si>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</si>
  <si>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</si>
  <si>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</si>
  <si>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</si>
  <si>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</si>
  <si>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</si>
  <si>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</si>
  <si>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</si>
  <si>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</si>
  <si>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</si>
  <si>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</si>
  <si>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</si>
  <si>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</si>
  <si>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</si>
  <si>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</si>
  <si>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</si>
  <si>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</si>
  <si>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</si>
  <si>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</si>
  <si>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</si>
  <si>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</si>
  <si>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</si>
  <si>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</si>
  <si>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</si>
  <si>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</si>
  <si>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</si>
  <si>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</si>
  <si>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</si>
  <si>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</si>
  <si>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</si>
  <si>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</si>
  <si>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</si>
  <si>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</si>
  <si>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</si>
  <si>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</si>
  <si>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</si>
  <si>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</si>
  <si>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</si>
  <si>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</si>
  <si>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</si>
  <si>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</si>
  <si>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</si>
  <si>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</si>
  <si>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</si>
  <si>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</si>
  <si>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</si>
  <si>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</si>
  <si>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</si>
  <si>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</si>
  <si>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</si>
  <si>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</si>
  <si>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</si>
  <si>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</si>
  <si>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</si>
  <si>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</si>
  <si>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</si>
  <si>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</si>
  <si>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</si>
  <si>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</si>
  <si>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</si>
  <si>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</si>
  <si>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</si>
  <si>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</si>
  <si>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</si>
  <si>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</si>
  <si>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</si>
  <si>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</si>
  <si>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</si>
  <si>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</si>
  <si>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</si>
  <si>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</si>
  <si>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</si>
  <si>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</si>
  <si>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</si>
  <si>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</si>
  <si>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</si>
  <si>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</si>
  <si>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</si>
  <si>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</si>
  <si>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</si>
  <si>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</si>
  <si>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</si>
  <si>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</si>
  <si>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</si>
  <si>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</si>
  <si>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</si>
  <si>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</si>
  <si>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</si>
  <si>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</si>
  <si>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</si>
  <si>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</si>
  <si>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</si>
  <si>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</si>
  <si>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</si>
  <si>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</si>
  <si>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</si>
  <si>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</si>
  <si>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</si>
  <si>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</si>
  <si>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</si>
  <si>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</si>
  <si>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</si>
  <si>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</si>
  <si>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</si>
  <si>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</si>
  <si>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</si>
  <si>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</si>
  <si>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</si>
  <si>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</si>
  <si>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</si>
  <si>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</si>
  <si>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</si>
  <si>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</si>
  <si>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</si>
  <si>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</si>
  <si>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</si>
  <si>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</si>
  <si>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</si>
  <si>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</si>
  <si>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</si>
  <si>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</si>
  <si>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</si>
  <si>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</si>
  <si>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</si>
  <si>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</si>
  <si>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</si>
  <si>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</si>
  <si>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</si>
  <si>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</si>
  <si>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</si>
  <si>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</si>
  <si>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</si>
  <si>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</si>
  <si>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</si>
  <si>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</si>
  <si>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</si>
  <si>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</si>
  <si>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</si>
  <si>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</si>
  <si>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</si>
  <si>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</si>
  <si>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</si>
  <si>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</si>
  <si>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</si>
  <si>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</si>
  <si>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</si>
  <si>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</si>
  <si>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</si>
  <si>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</si>
  <si>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</si>
  <si>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</si>
  <si>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</si>
  <si>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</si>
  <si>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</si>
  <si>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</si>
  <si>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</si>
  <si>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</si>
  <si>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</si>
  <si>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</si>
  <si>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</si>
  <si>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</si>
  <si>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</si>
  <si>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</si>
  <si>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</si>
  <si>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</si>
  <si>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</si>
  <si>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</si>
  <si>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</si>
  <si>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</si>
  <si>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</si>
  <si>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</si>
  <si>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</si>
  <si>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</si>
  <si>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</si>
  <si>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</si>
  <si>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</si>
  <si>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</si>
  <si>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</si>
  <si>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</si>
  <si>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</si>
  <si>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</si>
  <si>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</si>
  <si>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</si>
  <si>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</si>
  <si>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</si>
  <si>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</si>
  <si>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</si>
  <si>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</si>
  <si>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</si>
  <si>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</si>
  <si>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</si>
  <si>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</si>
  <si>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</si>
  <si>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</si>
  <si>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</si>
  <si>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</si>
  <si>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</si>
  <si>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</si>
  <si>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</si>
  <si>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</si>
  <si>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</si>
  <si>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</si>
  <si>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</si>
  <si>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</si>
  <si>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</si>
  <si>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</si>
  <si>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</si>
  <si>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</si>
  <si>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</si>
  <si>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</si>
  <si>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</si>
  <si>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</si>
  <si>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</si>
  <si>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</si>
  <si>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</si>
  <si>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</si>
  <si>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</si>
  <si>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</si>
  <si>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</si>
  <si>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</si>
  <si>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</si>
  <si>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</si>
  <si>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</si>
  <si>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</si>
  <si>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</si>
  <si>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</si>
  <si>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</si>
  <si>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</si>
  <si>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</si>
  <si>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</si>
  <si>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</si>
  <si>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</si>
  <si>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</si>
  <si>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</si>
  <si>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</si>
  <si>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</si>
  <si>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</si>
  <si>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</si>
  <si>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</si>
  <si>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</si>
  <si>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</si>
  <si>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</si>
  <si>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</si>
  <si>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</si>
  <si>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</si>
  <si>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</si>
  <si>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</si>
  <si>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</si>
  <si>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</si>
  <si>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</si>
  <si>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</si>
  <si>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</si>
  <si>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</si>
  <si>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</si>
  <si>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</si>
  <si>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</si>
  <si>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</si>
  <si>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</si>
  <si>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</si>
  <si>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</si>
  <si>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</si>
  <si>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</si>
  <si>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</si>
  <si>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</si>
  <si>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</si>
  <si>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</si>
  <si>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</si>
  <si>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</si>
  <si>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</si>
  <si>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</si>
  <si>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</si>
  <si>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</si>
  <si>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</si>
  <si>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</si>
  <si>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</si>
  <si>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</si>
  <si>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</si>
  <si>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</si>
  <si>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</si>
  <si>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</si>
  <si>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</si>
  <si>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</si>
  <si>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</si>
  <si>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</si>
  <si>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</si>
  <si>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</si>
  <si>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</si>
  <si>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</si>
  <si>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</si>
  <si>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</si>
  <si>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</si>
  <si>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</si>
  <si>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</si>
  <si>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</si>
  <si>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</si>
  <si>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</si>
  <si>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</si>
  <si>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</si>
  <si>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</si>
  <si>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</si>
  <si>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</si>
  <si>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</si>
  <si>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</si>
  <si>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</si>
  <si>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</si>
  <si>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</si>
  <si>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</si>
  <si>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</si>
  <si>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</si>
  <si>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</si>
  <si>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</si>
  <si>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</si>
  <si>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</si>
  <si>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</si>
  <si>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</si>
  <si>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</si>
  <si>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</si>
  <si>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</si>
  <si>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</si>
  <si>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</si>
  <si>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</si>
  <si>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</si>
  <si>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</si>
  <si>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</si>
  <si>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</si>
  <si>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</si>
  <si>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</si>
  <si>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</si>
  <si>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</si>
  <si>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</si>
  <si>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</si>
  <si>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</si>
  <si>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</si>
  <si>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</si>
  <si>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</si>
  <si>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</si>
  <si>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</si>
  <si>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</si>
  <si>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</si>
  <si>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</si>
  <si>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</si>
  <si>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</si>
  <si>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</si>
  <si>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</si>
  <si>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</si>
  <si>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</si>
  <si>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</si>
  <si>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</si>
  <si>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</si>
  <si>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</si>
  <si>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</si>
  <si>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</si>
  <si>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</si>
  <si>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</si>
  <si>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</si>
  <si>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</si>
  <si>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</si>
  <si>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</si>
  <si>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</si>
  <si>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</si>
  <si>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</si>
  <si>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</si>
  <si>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</si>
  <si>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</si>
  <si>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</si>
  <si>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</si>
  <si>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</si>
  <si>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</si>
  <si>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</si>
  <si>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</si>
  <si>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</si>
  <si>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</si>
  <si>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</si>
  <si>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</si>
  <si>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</si>
  <si>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</si>
  <si>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</si>
  <si>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</si>
  <si>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</si>
  <si>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</si>
  <si>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</si>
  <si>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</si>
  <si>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</si>
  <si>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</si>
  <si>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</si>
  <si>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</si>
  <si>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</si>
  <si>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</si>
  <si>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</si>
  <si>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</si>
  <si>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</si>
  <si>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</si>
  <si>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</si>
  <si>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</si>
  <si>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</si>
  <si>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</si>
  <si>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</si>
  <si>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</si>
  <si>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</si>
  <si>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</si>
  <si>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</si>
  <si>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</si>
  <si>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</si>
  <si>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</si>
  <si>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</si>
  <si>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</si>
  <si>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</si>
  <si>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</si>
  <si>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</si>
  <si>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</si>
  <si>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</si>
  <si>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</si>
  <si>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</si>
  <si>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</si>
  <si>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</si>
  <si>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</si>
  <si>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</si>
  <si>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</si>
  <si>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</si>
  <si>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</si>
  <si>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</si>
  <si>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</si>
  <si>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</si>
  <si>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</si>
  <si>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</si>
  <si>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</si>
  <si>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</si>
  <si>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</si>
  <si>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</si>
  <si>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</si>
  <si>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</si>
  <si>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</si>
  <si>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</si>
  <si>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</si>
  <si>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</si>
  <si>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</si>
  <si>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</si>
  <si>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</si>
  <si>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</si>
  <si>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</si>
  <si>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</si>
  <si>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</si>
  <si>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</si>
  <si>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</si>
  <si>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</si>
  <si>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</si>
  <si>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</si>
  <si>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</si>
  <si>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</si>
  <si>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</si>
  <si>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</si>
  <si>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</si>
  <si>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</si>
  <si>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</si>
  <si>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</si>
  <si>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</si>
  <si>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</si>
  <si>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</si>
  <si>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</si>
  <si>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</si>
  <si>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</si>
  <si>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</si>
  <si>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</si>
  <si>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</si>
  <si>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</si>
  <si>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</si>
  <si>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</si>
  <si>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</si>
  <si>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</si>
  <si>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</si>
  <si>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</si>
  <si>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</si>
  <si>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</si>
  <si>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</si>
  <si>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</si>
  <si>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</si>
  <si>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</si>
  <si>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</si>
  <si>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</si>
  <si>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</si>
  <si>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</si>
  <si>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</si>
  <si>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</si>
  <si>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</si>
  <si>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</si>
  <si>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</si>
  <si>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</si>
  <si>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</si>
  <si>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</si>
  <si>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</si>
  <si>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</si>
  <si>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</si>
  <si>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</si>
  <si>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</si>
  <si>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</si>
  <si>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</si>
  <si>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</si>
  <si>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</si>
  <si>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</si>
  <si>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</si>
  <si>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</si>
  <si>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</si>
  <si>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</si>
  <si>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</si>
  <si>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</si>
  <si>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</si>
  <si>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</si>
  <si>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</si>
  <si>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</si>
  <si>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</si>
  <si>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</si>
  <si>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</si>
  <si>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</si>
  <si>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</si>
  <si>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</si>
  <si>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</si>
  <si>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</si>
  <si>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</si>
  <si>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</si>
  <si>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</si>
  <si>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</si>
  <si>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</si>
  <si>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</si>
  <si>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</si>
  <si>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</si>
  <si>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</si>
  <si>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</si>
  <si>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</si>
  <si>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</si>
  <si>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</si>
  <si>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</si>
  <si>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</si>
  <si>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</si>
  <si>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</si>
  <si>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</si>
  <si>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</si>
  <si>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</si>
  <si>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</si>
  <si>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</si>
  <si>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</si>
  <si>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</si>
  <si>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</si>
  <si>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</si>
  <si>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</si>
  <si>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</si>
  <si>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</si>
  <si>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</si>
  <si>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</si>
  <si>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</si>
  <si>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</si>
  <si>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</si>
  <si>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</si>
  <si>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</si>
  <si>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</si>
  <si>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</si>
  <si>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</si>
  <si>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</si>
  <si>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</si>
  <si>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</si>
  <si>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</si>
  <si>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</si>
  <si>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</si>
  <si>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</si>
  <si>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</si>
  <si>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</si>
  <si>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</si>
  <si>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</si>
  <si>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</si>
  <si>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</si>
  <si>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</si>
  <si>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</si>
  <si>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</si>
  <si>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</si>
  <si>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</si>
  <si>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</si>
  <si>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</si>
  <si>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</si>
  <si>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</si>
  <si>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</si>
  <si>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</si>
  <si>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</si>
  <si>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</si>
  <si>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</si>
  <si>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</si>
  <si>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</si>
  <si>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</si>
  <si>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</si>
  <si>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</si>
  <si>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</si>
  <si>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</si>
  <si>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</si>
  <si>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</si>
  <si>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</si>
  <si>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</si>
  <si>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</si>
  <si>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</si>
  <si>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</si>
  <si>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</si>
  <si>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</si>
  <si>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</si>
  <si>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</si>
  <si>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</si>
  <si>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</si>
  <si>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</si>
  <si>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</si>
  <si>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</si>
  <si>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</si>
  <si>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</si>
  <si>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</si>
  <si>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</si>
  <si>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</si>
  <si>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</si>
  <si>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</si>
  <si>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</si>
  <si>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</si>
  <si>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</si>
  <si>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</si>
  <si>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</si>
  <si>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</si>
  <si>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</si>
  <si>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</si>
  <si>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</si>
  <si>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</si>
  <si>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</si>
  <si>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</si>
  <si>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</si>
  <si>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</si>
  <si>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</si>
  <si>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</si>
  <si>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</si>
  <si>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</si>
  <si>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</si>
  <si>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</si>
  <si>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</si>
  <si>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</si>
  <si>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</si>
  <si>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</si>
  <si>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</si>
  <si>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</si>
  <si>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</si>
  <si>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</si>
  <si>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</si>
  <si>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</si>
  <si>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</si>
  <si>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</si>
  <si>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</si>
  <si>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</si>
  <si>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</si>
  <si>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</si>
  <si>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</si>
  <si>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</si>
  <si>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</si>
  <si>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</si>
  <si>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</si>
  <si>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</si>
  <si>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</si>
  <si>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</si>
  <si>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</si>
  <si>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</si>
  <si>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</si>
  <si>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</si>
  <si>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</si>
  <si>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</si>
  <si>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</si>
  <si>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</si>
  <si>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</si>
  <si>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</si>
  <si>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</si>
  <si>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</si>
  <si>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</si>
  <si>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</si>
  <si>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</si>
  <si>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</si>
  <si>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</si>
  <si>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</si>
  <si>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</si>
  <si>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</si>
  <si>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</si>
  <si>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</si>
  <si>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</si>
  <si>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</si>
  <si>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</si>
  <si>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</si>
  <si>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</si>
  <si>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</si>
  <si>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</si>
  <si>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</si>
  <si>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</si>
  <si>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</si>
  <si>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</si>
  <si>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</si>
  <si>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</si>
  <si>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</si>
  <si>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</si>
  <si>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</si>
  <si>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</si>
  <si>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</si>
  <si>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</si>
  <si>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</si>
  <si>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</si>
  <si>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</si>
  <si>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</si>
  <si>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</si>
  <si>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</si>
  <si>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</si>
  <si>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</si>
  <si>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</si>
  <si>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</si>
  <si>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</si>
  <si>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</si>
  <si>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</si>
  <si>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</si>
  <si>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</si>
  <si>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</si>
  <si>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</si>
  <si>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</si>
  <si>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</si>
  <si>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</si>
  <si>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</si>
  <si>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</si>
  <si>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</si>
  <si>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</si>
  <si>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</si>
  <si>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</si>
  <si>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</si>
  <si>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</si>
  <si>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</si>
  <si>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</si>
  <si>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</si>
  <si>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</si>
  <si>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</si>
  <si>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</si>
  <si>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</si>
  <si>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</si>
  <si>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</si>
  <si>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</si>
  <si>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</si>
  <si>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</si>
  <si>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</si>
  <si>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</si>
  <si>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</si>
  <si>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</si>
  <si>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</si>
  <si>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</si>
  <si>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</si>
  <si>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</si>
  <si>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</si>
  <si>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</si>
  <si>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</si>
  <si>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</si>
  <si>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</si>
  <si>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</si>
  <si>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</si>
  <si>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</si>
  <si>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</si>
  <si>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</si>
  <si>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</si>
  <si>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</si>
  <si>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</si>
  <si>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</si>
  <si>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</si>
  <si>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</si>
  <si>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</si>
  <si>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</si>
  <si>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</si>
  <si>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</si>
  <si>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</si>
  <si>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</si>
  <si>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</si>
  <si>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</si>
  <si>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</si>
  <si>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</si>
  <si>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</si>
  <si>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</si>
  <si>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</si>
  <si>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</si>
  <si>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</si>
  <si>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</si>
  <si>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</si>
  <si>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</si>
  <si>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</si>
  <si>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</si>
  <si>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</si>
  <si>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</si>
  <si>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</si>
  <si>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</si>
  <si>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</si>
  <si>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</si>
  <si>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</si>
  <si>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</si>
  <si>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</si>
  <si>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</si>
  <si>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</si>
  <si>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</si>
  <si>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</si>
  <si>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</si>
  <si>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</si>
  <si>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</si>
  <si>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</si>
  <si>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</si>
  <si>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</si>
  <si>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</si>
  <si>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</si>
  <si>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</si>
  <si>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</si>
  <si>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</si>
  <si>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</si>
  <si>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</si>
  <si>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</si>
  <si>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</si>
  <si>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</si>
  <si>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</si>
  <si>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</si>
  <si>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</si>
  <si>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</si>
  <si>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</si>
  <si>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</si>
  <si>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</si>
  <si>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</si>
  <si>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</si>
  <si>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</si>
  <si>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</si>
  <si>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</si>
  <si>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</si>
  <si>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</si>
  <si>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</si>
  <si>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</si>
  <si>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</si>
  <si>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</si>
  <si>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</si>
  <si>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</si>
  <si>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</si>
  <si>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</si>
  <si>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</si>
  <si>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</si>
  <si>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</si>
  <si>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</si>
  <si>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</si>
  <si>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</si>
  <si>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</si>
  <si>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</si>
  <si>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</si>
  <si>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</si>
  <si>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</si>
  <si>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</si>
  <si>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</si>
  <si>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</si>
  <si>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</si>
  <si>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</si>
  <si>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</si>
  <si>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</si>
  <si>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</si>
  <si>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</si>
  <si>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</si>
  <si>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</si>
  <si>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</si>
  <si>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</si>
  <si>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</si>
  <si>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</si>
  <si>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</si>
  <si>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</si>
  <si>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</si>
  <si>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</si>
  <si>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</si>
  <si>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</si>
  <si>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</si>
  <si>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</si>
  <si>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</si>
  <si>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</si>
  <si>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</si>
  <si>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</si>
  <si>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</si>
  <si>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</si>
  <si>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</si>
  <si>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</si>
  <si>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</si>
  <si>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</si>
  <si>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</si>
  <si>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</si>
  <si>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</si>
  <si>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</si>
  <si>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</si>
  <si>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</si>
  <si>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</si>
  <si>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</si>
  <si>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</si>
  <si>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</si>
  <si>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</si>
  <si>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</si>
  <si>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</si>
  <si>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</si>
  <si>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</si>
  <si>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</si>
  <si>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</si>
  <si>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</si>
  <si>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</si>
  <si>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</si>
  <si>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</si>
  <si>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</si>
  <si>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</si>
  <si>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</si>
  <si>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</si>
  <si>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</si>
  <si>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</si>
  <si>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</si>
  <si>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</si>
  <si>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</si>
  <si>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</si>
  <si>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</si>
  <si>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</si>
  <si>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</si>
  <si>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</si>
  <si>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</si>
  <si>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</si>
  <si>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</si>
  <si>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</si>
  <si>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</si>
  <si>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</si>
  <si>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</si>
  <si>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</si>
  <si>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</si>
  <si>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</si>
  <si>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</si>
  <si>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</si>
  <si>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</si>
  <si>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</si>
  <si>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</si>
  <si>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</si>
  <si>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</si>
  <si>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</si>
  <si>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</si>
  <si>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</si>
  <si>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</si>
  <si>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</si>
  <si>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</si>
  <si>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</si>
  <si>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</si>
  <si>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</si>
  <si>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</si>
  <si>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</si>
  <si>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</si>
  <si>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</si>
  <si>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</si>
  <si>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</si>
  <si>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</si>
  <si>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</si>
  <si>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</si>
  <si>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</si>
  <si>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</si>
  <si>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</si>
  <si>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</si>
  <si>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</si>
  <si>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</si>
  <si>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</si>
  <si>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</si>
  <si>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</si>
  <si>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</si>
  <si>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</si>
  <si>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</si>
  <si>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</si>
  <si>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</si>
  <si>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</si>
  <si>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</si>
  <si>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</si>
  <si>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</si>
  <si>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</si>
  <si>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</si>
  <si>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</si>
  <si>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</si>
  <si>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</si>
  <si>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</si>
  <si>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</si>
  <si>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</si>
  <si>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</si>
  <si>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</si>
  <si>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</si>
  <si>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</si>
  <si>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</si>
  <si>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</si>
  <si>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</si>
  <si>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</si>
  <si>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</si>
  <si>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</si>
  <si>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</si>
  <si>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</si>
  <si>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</si>
  <si>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</si>
  <si>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</si>
  <si>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</si>
  <si>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</si>
  <si>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</si>
  <si>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</si>
  <si>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</si>
  <si>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</si>
  <si>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</si>
  <si>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</si>
  <si>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</si>
  <si>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</si>
  <si>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</si>
  <si>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</si>
  <si>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</si>
  <si>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</si>
  <si>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</si>
  <si>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</si>
  <si>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</si>
  <si>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</si>
  <si>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</si>
  <si>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</si>
  <si>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</si>
  <si>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</si>
  <si>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</si>
  <si>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</si>
  <si>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</si>
  <si>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</si>
  <si>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</si>
  <si>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</si>
  <si>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</si>
  <si>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</si>
  <si>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</si>
  <si>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</si>
  <si>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</si>
  <si>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</si>
  <si>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</si>
  <si>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</si>
  <si>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</si>
  <si>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</si>
  <si>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</si>
  <si>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</si>
  <si>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</si>
  <si>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</si>
  <si>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</si>
  <si>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</si>
  <si>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</si>
  <si>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</si>
  <si>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</si>
  <si>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</si>
  <si>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</si>
  <si>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</si>
  <si>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</si>
  <si>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</si>
  <si>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</si>
  <si>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</si>
  <si>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</si>
  <si>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</si>
  <si>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</si>
  <si>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</si>
  <si>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</si>
  <si>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</si>
  <si>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</si>
  <si>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</si>
  <si>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</si>
  <si>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</si>
  <si>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</si>
  <si>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</si>
  <si>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</si>
  <si>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</si>
  <si>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</si>
  <si>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</si>
  <si>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</si>
  <si>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</si>
  <si>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</si>
  <si>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</si>
  <si>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</si>
  <si>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</si>
  <si>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</si>
  <si>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</si>
  <si>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</si>
  <si>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</si>
  <si>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</si>
  <si>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</si>
  <si>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</si>
  <si>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</si>
  <si>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</si>
  <si>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</si>
  <si>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</si>
  <si>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</si>
  <si>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</si>
  <si>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</si>
  <si>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</si>
  <si>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</si>
  <si>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</si>
  <si>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</si>
  <si>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</si>
  <si>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</si>
  <si>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</si>
  <si>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</si>
  <si>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</si>
  <si>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</si>
  <si>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</si>
  <si>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</si>
  <si>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</si>
  <si>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</si>
  <si>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</si>
  <si>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</si>
  <si>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</si>
  <si>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</si>
  <si>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</si>
  <si>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</si>
  <si>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</si>
  <si>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</si>
  <si>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</si>
  <si>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</si>
  <si>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</si>
  <si>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</si>
  <si>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</si>
  <si>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</si>
  <si>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</si>
  <si>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</si>
  <si>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</si>
  <si>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</si>
  <si>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</si>
  <si>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</si>
  <si>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</si>
  <si>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</si>
  <si>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</si>
  <si>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</si>
  <si>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</si>
  <si>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</si>
  <si>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</si>
  <si>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</si>
  <si>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</si>
  <si>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</si>
  <si>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</si>
  <si>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</si>
  <si>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</si>
  <si>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</si>
  <si>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</si>
  <si>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</si>
  <si>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</si>
  <si>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</si>
  <si>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</si>
  <si>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</si>
  <si>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</si>
  <si>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</si>
  <si>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</si>
  <si>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</si>
  <si>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</si>
  <si>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</si>
  <si>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</si>
  <si>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</si>
  <si>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</si>
  <si>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</si>
  <si>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</si>
  <si>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</si>
  <si>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</si>
  <si>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</si>
  <si>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</si>
  <si>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</si>
  <si>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</si>
  <si>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</si>
  <si>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</si>
  <si>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</si>
  <si>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</si>
  <si>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</si>
  <si>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</si>
  <si>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</si>
  <si>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</si>
  <si>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</si>
  <si>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</si>
  <si>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</si>
  <si>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</si>
  <si>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</si>
  <si>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</si>
  <si>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</si>
  <si>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</si>
  <si>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</si>
  <si>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</si>
  <si>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</si>
  <si>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</si>
  <si>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</si>
  <si>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</si>
  <si>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</si>
  <si>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</si>
  <si>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</si>
  <si>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</si>
  <si>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</si>
  <si>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</si>
  <si>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</si>
  <si>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</si>
  <si>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</si>
  <si>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</si>
  <si>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</si>
  <si>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</si>
  <si>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</si>
  <si>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</si>
  <si>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</si>
  <si>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</si>
  <si>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</si>
  <si>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</si>
  <si>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</si>
  <si>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</si>
  <si>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</si>
  <si>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</si>
  <si>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</si>
  <si>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</si>
  <si>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</si>
  <si>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</si>
  <si>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</si>
  <si>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</si>
  <si>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</si>
  <si>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</si>
  <si>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</si>
  <si>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</si>
  <si>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</si>
  <si>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</si>
  <si>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</si>
  <si>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</si>
  <si>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</si>
  <si>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</si>
  <si>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</si>
  <si>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</si>
  <si>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</si>
  <si>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</si>
  <si>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</si>
  <si>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</si>
  <si>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</si>
  <si>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</si>
  <si>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</si>
  <si>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</si>
  <si>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</si>
  <si>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</si>
  <si>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</si>
  <si>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</si>
  <si>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</si>
  <si>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</si>
  <si>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</si>
  <si>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</si>
  <si>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</si>
  <si>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</si>
  <si>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</si>
  <si>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</si>
  <si>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</si>
  <si>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</si>
  <si>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</si>
  <si>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</si>
  <si>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</si>
  <si>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</si>
  <si>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</si>
  <si>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</si>
  <si>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</si>
  <si>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</si>
  <si>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</si>
  <si>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</si>
  <si>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</si>
  <si>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</si>
  <si>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</si>
  <si>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</si>
  <si>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</si>
  <si>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</si>
  <si>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</si>
  <si>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</si>
  <si>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</si>
  <si>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</si>
  <si>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</si>
  <si>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</si>
  <si>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</si>
  <si>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</si>
  <si>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</si>
  <si>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</si>
  <si>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</si>
  <si>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</si>
  <si>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</si>
  <si>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</si>
  <si>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</si>
  <si>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</si>
  <si>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</si>
  <si>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</si>
  <si>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</si>
  <si>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</si>
  <si>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</si>
  <si>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</si>
  <si>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</si>
  <si>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</si>
  <si>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</si>
  <si>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</si>
  <si>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</si>
  <si>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</si>
  <si>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</si>
  <si>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</si>
  <si>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</si>
  <si>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</si>
  <si>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</si>
  <si>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</si>
  <si>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</si>
  <si>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</si>
  <si>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</si>
  <si>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</si>
  <si>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</si>
  <si>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</si>
  <si>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</si>
  <si>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</si>
  <si>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</si>
  <si>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</si>
  <si>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</si>
  <si>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</si>
  <si>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</si>
  <si>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</si>
  <si>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</si>
  <si>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</si>
  <si>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</si>
  <si>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</si>
  <si>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</si>
  <si>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</si>
  <si>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</si>
  <si>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</si>
  <si>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</si>
  <si>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</si>
  <si>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</si>
  <si>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</si>
  <si>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</si>
  <si>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</si>
  <si>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</si>
  <si>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</si>
  <si>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</si>
  <si>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</si>
  <si>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</si>
  <si>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</si>
  <si>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</si>
  <si>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</si>
  <si>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</si>
  <si>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</si>
  <si>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</si>
  <si>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</si>
  <si>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</si>
  <si>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</si>
  <si>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</si>
  <si>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</si>
  <si>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</si>
  <si>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</si>
  <si>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</si>
  <si>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</si>
  <si>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</si>
  <si>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</si>
  <si>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</si>
  <si>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</si>
  <si>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</si>
  <si>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</si>
  <si>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</si>
  <si>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</si>
  <si>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</si>
  <si>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</si>
  <si>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</si>
  <si>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</si>
  <si>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</si>
  <si>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</si>
  <si>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</si>
  <si>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</si>
  <si>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</si>
  <si>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</si>
  <si>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</si>
  <si>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</si>
  <si>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</si>
  <si>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</si>
  <si>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</si>
  <si>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</si>
  <si>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</si>
  <si>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</si>
  <si>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</si>
  <si>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</si>
  <si>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</si>
  <si>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</si>
  <si>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</si>
  <si>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</si>
  <si>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</si>
  <si>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</si>
  <si>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</si>
  <si>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</si>
  <si>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</si>
  <si>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</si>
  <si>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</si>
  <si>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</si>
  <si>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</si>
  <si>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</si>
  <si>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</si>
  <si>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</si>
  <si>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</si>
  <si>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</si>
  <si>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</si>
  <si>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</si>
  <si>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</si>
  <si>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</si>
  <si>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</si>
  <si>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</si>
  <si>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</si>
  <si>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</si>
  <si>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</si>
  <si>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</si>
  <si>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</si>
  <si>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</si>
  <si>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</si>
  <si>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</si>
  <si>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</si>
  <si>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</si>
  <si>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</si>
  <si>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</si>
  <si>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</si>
  <si>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</si>
  <si>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</si>
  <si>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</si>
  <si>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</si>
  <si>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</si>
  <si>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</si>
  <si>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</si>
  <si>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</si>
  <si>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</si>
  <si>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</si>
  <si>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</si>
  <si>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</si>
  <si>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</si>
  <si>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</si>
  <si>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</si>
  <si>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</si>
  <si>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</si>
  <si>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</si>
  <si>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</si>
  <si>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</si>
  <si>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</si>
  <si>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</si>
  <si>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</si>
  <si>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</si>
  <si>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</si>
  <si>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</si>
  <si>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</si>
  <si>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</si>
  <si>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</si>
  <si>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</si>
  <si>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</si>
  <si>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</si>
  <si>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</si>
  <si>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</si>
  <si>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</si>
  <si>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</si>
  <si>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</si>
  <si>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</si>
  <si>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</si>
  <si>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</si>
  <si>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</si>
  <si>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</si>
  <si>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</si>
  <si>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</si>
  <si>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</si>
  <si>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</si>
  <si>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</si>
  <si>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</si>
  <si>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</si>
  <si>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</si>
  <si>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</si>
  <si>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</si>
  <si>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</si>
  <si>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</si>
  <si>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</si>
  <si>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</si>
  <si>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</si>
  <si>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</si>
  <si>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</si>
  <si>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</si>
  <si>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</si>
  <si>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</si>
  <si>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</si>
  <si>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</si>
  <si>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</si>
  <si>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</si>
  <si>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</si>
  <si>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</si>
  <si>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</si>
  <si>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</si>
  <si>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</si>
  <si>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</si>
  <si>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</si>
  <si>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</si>
  <si>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</si>
  <si>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</si>
  <si>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</si>
  <si>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</si>
  <si>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</si>
  <si>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</si>
  <si>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</si>
  <si>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</si>
  <si>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</si>
  <si>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</si>
  <si>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</si>
  <si>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</si>
  <si>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</si>
  <si>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</si>
  <si>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</si>
  <si>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</si>
  <si>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</si>
  <si>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</si>
  <si>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</si>
  <si>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</si>
  <si>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</si>
  <si>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</si>
  <si>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</si>
  <si>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</si>
  <si>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</si>
  <si>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</si>
  <si>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</si>
  <si>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</si>
  <si>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</si>
  <si>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</si>
  <si>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</si>
  <si>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</si>
  <si>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</si>
  <si>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</si>
  <si>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</si>
  <si>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</si>
  <si>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</si>
  <si>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</si>
  <si>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</si>
  <si>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</si>
  <si>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</si>
  <si>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</si>
  <si>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</si>
  <si>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</si>
  <si>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</si>
  <si>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</si>
  <si>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</si>
  <si>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</si>
  <si>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</si>
  <si>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</si>
  <si>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</si>
  <si>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</si>
  <si>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</si>
  <si>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</si>
  <si>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</si>
  <si>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</si>
  <si>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</si>
  <si>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</si>
  <si>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</si>
  <si>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</si>
  <si>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</si>
  <si>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</si>
  <si>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</si>
  <si>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</si>
  <si>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</si>
  <si>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</si>
  <si>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</si>
  <si>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</si>
  <si>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</si>
  <si>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</si>
  <si>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</si>
  <si>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</si>
  <si>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</si>
  <si>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</si>
  <si>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</si>
  <si>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</si>
  <si>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</si>
  <si>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</si>
  <si>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</si>
  <si>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</si>
  <si>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</si>
  <si>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</si>
  <si>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</si>
  <si>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</si>
  <si>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</si>
  <si>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</si>
  <si>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</si>
  <si>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</si>
  <si>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</si>
  <si>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</si>
  <si>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</si>
  <si>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</si>
  <si>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</si>
  <si>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</si>
  <si>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</si>
  <si>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</si>
  <si>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</si>
  <si>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</si>
  <si>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</si>
  <si>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</si>
  <si>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</si>
  <si>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</si>
  <si>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</si>
  <si>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</si>
  <si>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</si>
  <si>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</si>
  <si>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</si>
  <si>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</si>
  <si>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</si>
  <si>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</si>
  <si>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</si>
  <si>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</si>
  <si>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</si>
  <si>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</si>
  <si>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</si>
  <si>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</si>
  <si>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</si>
  <si>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</si>
  <si>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</si>
  <si>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</si>
  <si>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</si>
  <si>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</si>
  <si>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</si>
  <si>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</si>
  <si>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</si>
  <si>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</si>
  <si>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</si>
  <si>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</si>
  <si>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</si>
  <si>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</si>
  <si>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</si>
  <si>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</si>
  <si>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</si>
  <si>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</si>
  <si>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</si>
  <si>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</si>
  <si>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</si>
  <si>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</si>
  <si>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</si>
  <si>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</si>
  <si>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</si>
  <si>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</si>
  <si>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</si>
  <si>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</si>
  <si>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</si>
  <si>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</si>
  <si>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</si>
  <si>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</si>
  <si>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</si>
  <si>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</si>
  <si>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</si>
  <si>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</si>
  <si>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</si>
  <si>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</si>
  <si>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</si>
  <si>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</si>
  <si>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</si>
  <si>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</si>
  <si>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</si>
  <si>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</si>
  <si>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</si>
  <si>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</si>
  <si>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</si>
  <si>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</si>
  <si>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</si>
  <si>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</si>
  <si>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</si>
  <si>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</si>
  <si>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</si>
  <si>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</si>
  <si>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</si>
  <si>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</si>
  <si>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</si>
  <si>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</si>
  <si>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</si>
  <si>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</si>
  <si>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</si>
  <si>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</si>
  <si>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</si>
  <si>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</si>
  <si>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</si>
  <si>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</si>
  <si>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</si>
  <si>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</si>
  <si>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</si>
  <si>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</si>
  <si>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</si>
  <si>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</si>
  <si>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</si>
  <si>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</si>
  <si>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</si>
  <si>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</si>
  <si>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</si>
  <si>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</si>
  <si>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</si>
  <si>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</si>
  <si>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</si>
  <si>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</si>
  <si>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</si>
  <si>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</si>
  <si>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</si>
  <si>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</si>
  <si>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</si>
  <si>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</si>
  <si>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</si>
  <si>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</si>
  <si>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</si>
  <si>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</si>
  <si>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</si>
  <si>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</si>
  <si>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</si>
  <si>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</si>
  <si>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</si>
  <si>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</si>
  <si>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</si>
  <si>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</si>
  <si>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</si>
  <si>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</si>
  <si>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</si>
  <si>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</si>
  <si>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</si>
  <si>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</si>
  <si>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</si>
  <si>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</si>
  <si>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</si>
  <si>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</si>
  <si>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</si>
  <si>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</si>
  <si>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</si>
  <si>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</si>
  <si>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</si>
  <si>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</si>
  <si>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</si>
  <si>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</si>
  <si>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</si>
  <si>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</si>
  <si>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</si>
  <si>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</si>
  <si>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</si>
  <si>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</si>
  <si>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</si>
  <si>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</si>
  <si>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</si>
  <si>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</si>
  <si>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</si>
  <si>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</si>
  <si>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</si>
  <si>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</si>
  <si>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</si>
  <si>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</si>
  <si>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</si>
  <si>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</si>
  <si>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</si>
  <si>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</si>
  <si>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</si>
  <si>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</si>
  <si>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</si>
  <si>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</si>
  <si>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</si>
  <si>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</si>
  <si>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</si>
  <si>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</si>
  <si>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</si>
  <si>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</si>
  <si>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</si>
  <si>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</si>
  <si>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</si>
  <si>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</si>
  <si>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</si>
  <si>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</si>
  <si>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</si>
  <si>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</si>
  <si>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</si>
  <si>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</si>
  <si>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</si>
  <si>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</si>
  <si>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</si>
  <si>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</si>
  <si>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</si>
  <si>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</si>
  <si>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</si>
  <si>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</si>
  <si>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</si>
  <si>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</si>
  <si>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</si>
  <si>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</si>
  <si>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</si>
  <si>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</si>
  <si>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</si>
  <si>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</si>
  <si>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</si>
  <si>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</si>
  <si>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</si>
  <si>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</si>
  <si>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</si>
  <si>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</si>
  <si>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</si>
  <si>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</si>
  <si>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</si>
  <si>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</si>
  <si>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</si>
  <si>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</si>
  <si>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</si>
  <si>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</si>
  <si>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</si>
  <si>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</si>
  <si>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</si>
  <si>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</si>
  <si>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</si>
  <si>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</si>
  <si>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</si>
  <si>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</si>
  <si>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</si>
  <si>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</si>
  <si>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</si>
  <si>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</si>
  <si>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</si>
  <si>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</si>
  <si>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</si>
  <si>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</si>
  <si>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</si>
  <si>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</si>
  <si>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</si>
  <si>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</si>
  <si>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</si>
  <si>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</si>
  <si>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</si>
  <si>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</si>
  <si>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</si>
  <si>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</si>
  <si>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</si>
  <si>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</si>
  <si>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</si>
  <si>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</si>
  <si>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</si>
  <si>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</si>
  <si>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</si>
  <si>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</si>
  <si>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</si>
  <si>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</si>
  <si>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</si>
  <si>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</si>
  <si>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</si>
  <si>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</si>
  <si>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</si>
  <si>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</si>
  <si>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</si>
  <si>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</si>
  <si>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</si>
  <si>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</si>
  <si>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</si>
  <si>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</si>
  <si>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</si>
  <si>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</si>
  <si>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</si>
  <si>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</si>
  <si>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</si>
  <si>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</si>
  <si>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</si>
  <si>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</si>
  <si>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</si>
  <si>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</si>
  <si>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</si>
  <si>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</si>
  <si>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</si>
  <si>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</si>
  <si>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</si>
  <si>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</si>
  <si>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</si>
  <si>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</si>
  <si>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</si>
  <si>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</si>
  <si>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</si>
  <si>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</si>
  <si>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</si>
  <si>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</si>
  <si>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</si>
  <si>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</si>
  <si>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</si>
  <si>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</si>
  <si>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</si>
  <si>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</si>
  <si>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</si>
  <si>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</si>
  <si>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</si>
  <si>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</si>
  <si>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</si>
  <si>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</si>
  <si>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</si>
  <si>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</si>
  <si>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</si>
  <si>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</si>
  <si>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</si>
  <si>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</si>
  <si>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</si>
  <si>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</si>
  <si>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</si>
  <si>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</si>
  <si>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</si>
  <si>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</si>
  <si>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</si>
  <si>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</si>
  <si>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</si>
  <si>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</si>
  <si>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</si>
  <si>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</si>
  <si>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</si>
  <si>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</si>
  <si>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</si>
  <si>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</si>
  <si>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</si>
  <si>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</si>
  <si>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</si>
  <si>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</si>
  <si>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</si>
  <si>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</si>
  <si>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</si>
  <si>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</si>
  <si>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</si>
  <si>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</si>
  <si>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</si>
  <si>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</si>
  <si>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</si>
  <si>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</si>
  <si>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</si>
  <si>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</si>
  <si>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</si>
  <si>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</si>
  <si>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</si>
  <si>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</si>
  <si>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</si>
  <si>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</si>
  <si>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</si>
  <si>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</si>
  <si>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</si>
  <si>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</si>
  <si>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</si>
  <si>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</si>
  <si>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</si>
  <si>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</si>
  <si>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</si>
  <si>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</si>
  <si>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</si>
  <si>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</si>
  <si>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</si>
  <si>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</si>
  <si>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</si>
  <si>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</si>
  <si>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</si>
  <si>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</si>
  <si>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</si>
  <si>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</si>
  <si>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</si>
  <si>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</si>
  <si>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</si>
  <si>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</si>
  <si>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</si>
  <si>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</si>
  <si>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</si>
  <si>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</si>
  <si>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</si>
  <si>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</si>
  <si>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</si>
  <si>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</si>
  <si>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</si>
  <si>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</si>
  <si>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</si>
  <si>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</si>
  <si>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</si>
  <si>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</si>
  <si>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</si>
  <si>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</si>
  <si>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</si>
  <si>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</si>
  <si>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</si>
  <si>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</si>
  <si>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</si>
  <si>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</si>
  <si>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</si>
  <si>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</si>
  <si>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</si>
  <si>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</si>
  <si>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</si>
  <si>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</si>
  <si>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</si>
  <si>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</si>
  <si>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</si>
  <si>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</si>
  <si>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</si>
  <si>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</si>
  <si>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</si>
  <si>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</si>
  <si>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</si>
  <si>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</si>
  <si>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</si>
  <si>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</si>
  <si>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</si>
  <si>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</si>
  <si>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</si>
  <si>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</si>
  <si>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</si>
  <si>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</si>
  <si>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</si>
  <si>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</si>
  <si>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</si>
  <si>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</si>
  <si>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</si>
  <si>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</si>
  <si>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</si>
  <si>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</si>
  <si>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</si>
  <si>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</si>
  <si>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</si>
  <si>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</si>
  <si>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</si>
  <si>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</si>
  <si>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</si>
  <si>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</si>
  <si>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</si>
  <si>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</si>
  <si>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</si>
  <si>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</si>
  <si>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</si>
  <si>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</si>
  <si>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</si>
  <si>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</si>
  <si>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</si>
  <si>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</si>
  <si>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</si>
  <si>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</si>
  <si>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</si>
  <si>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</si>
  <si>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</si>
  <si>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</si>
  <si>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</si>
  <si>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</si>
  <si>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</si>
  <si>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</si>
  <si>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</si>
  <si>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</si>
  <si>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</si>
  <si>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</si>
  <si>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</si>
  <si>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</si>
  <si>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</si>
  <si>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</si>
  <si>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</si>
  <si>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</si>
  <si>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</si>
  <si>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</si>
  <si>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</si>
  <si>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</si>
  <si>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</si>
  <si>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</si>
  <si>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</si>
  <si>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</si>
  <si>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</si>
  <si>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</si>
  <si>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</si>
  <si>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</si>
  <si>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</si>
  <si>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</si>
  <si>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</si>
  <si>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</si>
  <si>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</si>
  <si>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</si>
  <si>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</si>
  <si>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</si>
  <si>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</si>
  <si>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</si>
  <si>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</si>
  <si>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</si>
  <si>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</si>
  <si>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</si>
  <si>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</si>
  <si>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</si>
  <si>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</si>
  <si>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</si>
  <si>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</si>
  <si>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</si>
  <si>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</si>
  <si>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</si>
  <si>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</si>
  <si>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</si>
  <si>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</si>
  <si>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</si>
  <si>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</si>
  <si>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</si>
  <si>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</si>
  <si>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</si>
  <si>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</si>
  <si>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</si>
  <si>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</si>
  <si>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</si>
  <si>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</si>
  <si>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</si>
  <si>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</si>
  <si>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</si>
  <si>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</si>
  <si>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</si>
  <si>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</si>
  <si>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</si>
  <si>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</si>
  <si>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</si>
  <si>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</si>
  <si>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</si>
  <si>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</si>
  <si>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</si>
  <si>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</si>
  <si>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</si>
  <si>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</si>
  <si>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</si>
  <si>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</si>
  <si>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</si>
  <si>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</si>
  <si>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</si>
  <si>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</si>
  <si>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</si>
  <si>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</si>
  <si>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</si>
  <si>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</si>
  <si>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</si>
  <si>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</si>
  <si>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</si>
  <si>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</si>
  <si>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</si>
  <si>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</si>
  <si>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</si>
  <si>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</si>
  <si>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</si>
  <si>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</si>
  <si>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</si>
  <si>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</si>
  <si>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</si>
  <si>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</si>
  <si>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</si>
  <si>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</si>
  <si>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</si>
  <si>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</si>
  <si>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</si>
  <si>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</si>
  <si>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</si>
  <si>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</si>
  <si>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</si>
  <si>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</si>
  <si>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</si>
  <si>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</si>
  <si>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</si>
  <si>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</si>
  <si>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</si>
  <si>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</si>
  <si>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</si>
  <si>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</si>
  <si>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</si>
  <si>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</si>
  <si>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</si>
  <si>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</si>
  <si>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</si>
  <si>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</si>
  <si>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</si>
  <si>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</si>
  <si>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</si>
  <si>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</si>
  <si>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</si>
  <si>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</si>
  <si>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</si>
  <si>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</si>
  <si>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</si>
  <si>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</si>
  <si>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</si>
  <si>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</si>
  <si>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</si>
  <si>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</si>
  <si>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</si>
  <si>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</si>
  <si>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</si>
  <si>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</si>
  <si>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</si>
  <si>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</si>
  <si>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</si>
  <si>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</si>
  <si>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</si>
  <si>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</si>
  <si>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</si>
  <si>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</si>
  <si>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</si>
  <si>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</si>
  <si>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</si>
  <si>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</si>
  <si>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</si>
  <si>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</si>
  <si>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</si>
  <si>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</si>
  <si>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</si>
  <si>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</si>
  <si>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</si>
  <si>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</si>
  <si>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</si>
  <si>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</si>
  <si>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</si>
  <si>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</si>
  <si>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</si>
  <si>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</si>
  <si>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</si>
  <si>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</si>
  <si>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</si>
  <si>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</si>
  <si>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</si>
  <si>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</si>
  <si>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</si>
  <si>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</si>
  <si>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</si>
  <si>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</si>
  <si>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</si>
  <si>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</si>
  <si>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</si>
  <si>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</si>
  <si>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</si>
  <si>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</si>
  <si>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</si>
  <si>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</si>
  <si>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</si>
  <si>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</si>
  <si>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</si>
  <si>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</si>
  <si>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</si>
  <si>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</si>
  <si>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</si>
  <si>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</si>
  <si>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</si>
  <si>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</si>
  <si>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</si>
  <si>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</si>
  <si>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</si>
  <si>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</si>
  <si>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</si>
  <si>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</si>
  <si>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</si>
  <si>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</si>
  <si>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</si>
  <si>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</si>
  <si>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</si>
  <si>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</si>
  <si>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</si>
  <si>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</si>
  <si>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</si>
  <si>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</si>
  <si>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</si>
  <si>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</si>
  <si>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</si>
  <si>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</si>
  <si>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</si>
  <si>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</si>
  <si>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</si>
  <si>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</si>
  <si>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</si>
  <si>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</si>
  <si>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</si>
  <si>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</si>
  <si>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</si>
  <si>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</si>
  <si>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</si>
  <si>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</si>
  <si>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</si>
  <si>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</si>
  <si>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</si>
  <si>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</si>
  <si>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</si>
  <si>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</si>
  <si>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</si>
  <si>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</si>
  <si>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</si>
  <si>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</si>
  <si>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</si>
  <si>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</si>
  <si>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</si>
  <si>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</si>
  <si>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</si>
  <si>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</si>
  <si>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</si>
  <si>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</si>
  <si>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</si>
  <si>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</si>
  <si>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</si>
  <si>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</si>
  <si>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</si>
  <si>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</si>
  <si>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</si>
  <si>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</si>
  <si>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</si>
  <si>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</si>
  <si>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</si>
  <si>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</si>
  <si>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</si>
  <si>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</si>
  <si>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</si>
  <si>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</si>
  <si>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</si>
  <si>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</si>
  <si>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</si>
  <si>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</si>
  <si>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</si>
  <si>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</si>
  <si>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</si>
  <si>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</si>
  <si>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</si>
  <si>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</si>
  <si>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</si>
  <si>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</si>
  <si>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</si>
  <si>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</si>
  <si>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</si>
  <si>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</si>
  <si>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</si>
  <si>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</si>
  <si>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</si>
  <si>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</si>
  <si>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</si>
  <si>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</si>
  <si>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</si>
  <si>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</si>
  <si>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</si>
  <si>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</si>
  <si>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</si>
  <si>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</si>
  <si>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</si>
  <si>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</si>
  <si>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</si>
  <si>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</si>
  <si>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</si>
  <si>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</si>
  <si>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</si>
  <si>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</si>
  <si>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</si>
  <si>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</si>
  <si>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</si>
  <si>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</si>
  <si>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</si>
  <si>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</si>
  <si>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</si>
  <si>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</si>
  <si>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</si>
  <si>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</si>
  <si>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</si>
  <si>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</si>
  <si>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</si>
  <si>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</si>
  <si>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</si>
  <si>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</si>
  <si>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</si>
  <si>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</si>
  <si>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</si>
  <si>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</si>
  <si>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</si>
  <si>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</si>
  <si>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</si>
  <si>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</si>
  <si>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</si>
  <si>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</si>
  <si>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</si>
  <si>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</si>
  <si>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</si>
  <si>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</si>
  <si>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</si>
  <si>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</si>
  <si>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</si>
  <si>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</si>
  <si>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</si>
  <si>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</si>
  <si>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</si>
  <si>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</si>
  <si>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</si>
  <si>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</si>
  <si>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</si>
  <si>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</si>
  <si>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</si>
  <si>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</si>
  <si>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</si>
  <si>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</si>
  <si>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</si>
  <si>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</si>
  <si>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</si>
  <si>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</si>
  <si>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</si>
  <si>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</si>
  <si>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</si>
  <si>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</si>
  <si>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</si>
  <si>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</si>
  <si>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</si>
  <si>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</si>
  <si>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</si>
  <si>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</si>
  <si>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</si>
  <si>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</si>
  <si>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</si>
  <si>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</si>
  <si>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</si>
  <si>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</si>
  <si>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</si>
  <si>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</si>
  <si>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</si>
  <si>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</si>
  <si>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</si>
  <si>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</si>
  <si>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</si>
  <si>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</si>
  <si>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</si>
  <si>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</si>
  <si>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</si>
  <si>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</si>
  <si>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</si>
  <si>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</si>
  <si>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</si>
  <si>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</si>
  <si>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</si>
  <si>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</si>
  <si>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</si>
  <si>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</si>
  <si>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</si>
  <si>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</si>
  <si>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</si>
  <si>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</si>
  <si>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</si>
  <si>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</si>
  <si>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</si>
  <si>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</si>
  <si>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</si>
  <si>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</si>
  <si>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</si>
  <si>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</si>
  <si>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</si>
  <si>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</si>
  <si>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</si>
  <si>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</si>
  <si>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</si>
  <si>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</si>
  <si>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</si>
  <si>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</si>
  <si>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</si>
  <si>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</si>
  <si>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</si>
  <si>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</si>
  <si>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</si>
  <si>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</si>
  <si>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</si>
  <si>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</si>
  <si>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</si>
  <si>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</si>
  <si>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</si>
  <si>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</si>
  <si>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</si>
  <si>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</si>
  <si>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</si>
  <si>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</si>
  <si>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</si>
  <si>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</si>
  <si>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</si>
  <si>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</si>
  <si>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</si>
  <si>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</si>
  <si>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</si>
  <si>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</si>
  <si>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</si>
  <si>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</si>
  <si>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</si>
  <si>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</si>
  <si>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</si>
  <si>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</si>
  <si>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</si>
  <si>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</si>
  <si>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</si>
  <si>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</si>
  <si>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</si>
  <si>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</si>
  <si>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</si>
  <si>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</si>
  <si>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</si>
  <si>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</si>
  <si>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</si>
  <si>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</si>
  <si>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</si>
  <si>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</si>
  <si>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</si>
  <si>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</si>
  <si>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</si>
  <si>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</si>
  <si>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</si>
  <si>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</si>
  <si>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</si>
  <si>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</si>
  <si>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</si>
  <si>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</si>
  <si>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</si>
  <si>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</si>
  <si>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</si>
  <si>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</si>
  <si>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</si>
  <si>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</si>
  <si>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</si>
  <si>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</si>
  <si>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</si>
  <si>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</si>
  <si>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</si>
  <si>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</si>
  <si>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</si>
  <si>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</si>
  <si>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</si>
  <si>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</si>
  <si>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</si>
  <si>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</si>
  <si>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</si>
  <si>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</si>
  <si>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</si>
  <si>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</si>
  <si>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</si>
  <si>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</si>
  <si>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</si>
  <si>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</si>
  <si>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</si>
  <si>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</si>
  <si>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</si>
  <si>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</si>
  <si>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</si>
  <si>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</si>
  <si>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</si>
  <si>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</si>
  <si>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</si>
  <si>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</si>
  <si>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</si>
  <si>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</si>
  <si>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</si>
  <si>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</si>
  <si>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</si>
  <si>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</si>
  <si>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</si>
  <si>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</si>
  <si>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</si>
  <si>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</si>
  <si>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</si>
  <si>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</si>
  <si>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</si>
  <si>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</si>
  <si>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</si>
  <si>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</si>
  <si>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</si>
  <si>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</si>
  <si>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</si>
  <si>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</si>
  <si>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</si>
  <si>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</si>
  <si>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</si>
  <si>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</si>
  <si>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</si>
  <si>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</si>
  <si>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</si>
  <si>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</si>
  <si>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</si>
  <si>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</si>
  <si>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</si>
  <si>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</si>
  <si>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</si>
  <si>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</si>
  <si>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</si>
  <si>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</si>
  <si>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</si>
  <si>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</si>
  <si>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</si>
  <si>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</si>
  <si>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</si>
  <si>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</si>
  <si>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</si>
  <si>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</si>
  <si>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</si>
  <si>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</si>
  <si>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</si>
  <si>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</si>
  <si>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</si>
  <si>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</si>
  <si>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</si>
  <si>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</si>
  <si>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</si>
  <si>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</si>
  <si>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</si>
  <si>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</si>
  <si>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</si>
  <si>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</si>
  <si>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</si>
  <si>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</si>
  <si>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</si>
  <si>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</si>
  <si>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</si>
  <si>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</si>
  <si>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</si>
  <si>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</si>
  <si>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</si>
  <si>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</si>
  <si>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</si>
  <si>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</si>
  <si>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</si>
  <si>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</si>
  <si>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</si>
  <si>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</si>
  <si>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</si>
  <si>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</si>
  <si>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</si>
  <si>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</si>
  <si>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</si>
  <si>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</si>
  <si>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</si>
  <si>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</si>
  <si>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</si>
  <si>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</si>
  <si>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</si>
  <si>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</si>
  <si>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</si>
  <si>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</si>
  <si>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</si>
  <si>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</si>
  <si>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</si>
  <si>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</si>
  <si>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</si>
  <si>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</si>
  <si>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</si>
  <si>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</si>
  <si>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</si>
  <si>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</si>
  <si>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</si>
  <si>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</si>
  <si>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</si>
  <si>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</si>
  <si>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</si>
  <si>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</si>
  <si>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</si>
  <si>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</si>
  <si>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</si>
  <si>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</si>
  <si>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</si>
  <si>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</si>
  <si>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</si>
  <si>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</si>
  <si>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</si>
  <si>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</si>
  <si>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</si>
  <si>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</si>
  <si>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</si>
  <si>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</si>
  <si>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</si>
  <si>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</si>
  <si>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</si>
  <si>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</si>
  <si>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</si>
  <si>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</si>
  <si>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</si>
  <si>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</si>
  <si>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</si>
  <si>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</si>
  <si>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</si>
  <si>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</si>
  <si>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</si>
  <si>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</si>
  <si>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</si>
  <si>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</si>
  <si>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</si>
  <si>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</si>
  <si>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</si>
  <si>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</si>
  <si>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</si>
  <si>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</si>
  <si>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</si>
  <si>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</si>
  <si>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</si>
  <si>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</si>
  <si>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</si>
  <si>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</si>
  <si>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</si>
  <si>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</si>
  <si>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</si>
  <si>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</si>
  <si>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</si>
  <si>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</si>
  <si>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</si>
  <si>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</si>
  <si>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</si>
  <si>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</si>
  <si>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</si>
  <si>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</si>
  <si>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</si>
  <si>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</si>
  <si>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</si>
  <si>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</si>
  <si>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</si>
  <si>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</si>
  <si>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</si>
  <si>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</si>
  <si>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</si>
  <si>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</si>
  <si>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</si>
  <si>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</si>
  <si>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</si>
  <si>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</si>
  <si>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</si>
  <si>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</si>
  <si>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</si>
  <si>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</si>
  <si>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</si>
  <si>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</si>
  <si>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</si>
  <si>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</si>
  <si>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</si>
  <si>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</si>
  <si>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</si>
  <si>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</si>
  <si>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</si>
  <si>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</si>
  <si>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</si>
  <si>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</si>
  <si>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</si>
  <si>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</si>
  <si>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</si>
  <si>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</si>
  <si>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</si>
  <si>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</si>
  <si>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</si>
  <si>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</si>
  <si>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</si>
  <si>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</si>
  <si>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</si>
  <si>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</si>
  <si>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</si>
  <si>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</si>
  <si>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</si>
  <si>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</si>
  <si>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</si>
  <si>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</si>
  <si>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</si>
  <si>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</si>
  <si>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</si>
  <si>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</si>
  <si>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</si>
  <si>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</si>
  <si>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</si>
  <si>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</si>
  <si>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</si>
  <si>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</si>
  <si>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</si>
  <si>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</si>
  <si>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</si>
  <si>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</si>
  <si>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</si>
  <si>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</si>
  <si>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</si>
  <si>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</si>
  <si>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</si>
  <si>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</si>
  <si>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</si>
  <si>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</si>
  <si>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</si>
  <si>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</si>
  <si>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</si>
  <si>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</si>
  <si>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</si>
  <si>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</si>
  <si>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</si>
  <si>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</si>
  <si>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</si>
  <si>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</si>
  <si>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</si>
  <si>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</si>
  <si>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</si>
  <si>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</si>
  <si>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</si>
  <si>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</si>
  <si>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</si>
  <si>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</si>
  <si>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</si>
  <si>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</si>
  <si>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</si>
  <si>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</si>
  <si>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</si>
  <si>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</si>
  <si>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</si>
  <si>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</si>
  <si>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</si>
  <si>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</si>
  <si>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</si>
  <si>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</si>
  <si>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</si>
  <si>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</si>
  <si>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</si>
  <si>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</si>
  <si>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</si>
  <si>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</si>
  <si>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</si>
  <si>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</si>
  <si>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</si>
  <si>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</si>
  <si>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</si>
  <si>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</si>
  <si>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</si>
  <si>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</si>
  <si>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</si>
  <si>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</si>
  <si>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</si>
  <si>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</si>
  <si>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</si>
  <si>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</si>
  <si>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</si>
  <si>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</si>
  <si>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</si>
  <si>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</si>
  <si>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</si>
  <si>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</si>
  <si>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</si>
  <si>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</si>
  <si>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</si>
  <si>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</si>
  <si>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</si>
  <si>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</si>
  <si>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</si>
  <si>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</si>
  <si>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</si>
  <si>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</si>
  <si>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</si>
  <si>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</si>
  <si>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</si>
  <si>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</si>
  <si>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</si>
  <si>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</si>
  <si>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</si>
  <si>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</si>
  <si>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</si>
  <si>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</si>
  <si>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</si>
  <si>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</si>
  <si>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</si>
  <si>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</si>
  <si>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</si>
  <si>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</si>
  <si>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</si>
  <si>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</si>
  <si>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</si>
  <si>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</si>
  <si>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</si>
  <si>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</si>
  <si>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</si>
  <si>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</si>
  <si>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</si>
  <si>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</si>
  <si>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</si>
  <si>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</si>
  <si>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</si>
  <si>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</si>
  <si>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</si>
  <si>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</si>
  <si>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</si>
  <si>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</si>
  <si>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</si>
  <si>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</si>
  <si>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</si>
  <si>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</si>
  <si>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</si>
  <si>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</si>
  <si>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</si>
  <si>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</si>
  <si>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</si>
  <si>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</si>
  <si>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</si>
  <si>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</si>
  <si>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</si>
  <si>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</si>
  <si>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</si>
  <si>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</si>
  <si>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</si>
  <si>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</si>
  <si>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</si>
  <si>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</si>
  <si>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</si>
  <si>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</si>
  <si>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</si>
  <si>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</si>
  <si>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</si>
  <si>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</si>
  <si>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</si>
  <si>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</si>
  <si>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</si>
  <si>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</si>
  <si>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</si>
  <si>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</si>
  <si>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</si>
  <si>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</si>
  <si>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</si>
  <si>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</si>
  <si>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</si>
  <si>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</si>
  <si>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</si>
  <si>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</si>
  <si>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</si>
  <si>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</si>
  <si>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</si>
  <si>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</si>
  <si>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</si>
  <si>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</si>
  <si>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</si>
  <si>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</si>
  <si>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</si>
  <si>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</si>
  <si>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</si>
  <si>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</si>
  <si>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</si>
  <si>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</si>
  <si>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</si>
  <si>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</si>
  <si>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</si>
  <si>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</si>
  <si>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</si>
  <si>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</si>
  <si>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</si>
  <si>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</si>
  <si>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</si>
  <si>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</si>
  <si>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</si>
  <si>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</si>
  <si>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</si>
  <si>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</si>
  <si>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</si>
  <si>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</si>
  <si>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</si>
  <si>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</si>
  <si>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</si>
  <si>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</si>
  <si>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</si>
  <si>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</si>
  <si>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</si>
  <si>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</si>
  <si>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</si>
  <si>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</si>
  <si>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</si>
  <si>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</si>
  <si>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</si>
  <si>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</si>
  <si>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</si>
  <si>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</si>
  <si>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</si>
  <si>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</si>
  <si>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</si>
  <si>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</si>
  <si>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</si>
  <si>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</si>
  <si>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</si>
  <si>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</si>
  <si>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</si>
  <si>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</si>
  <si>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</si>
  <si>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</si>
  <si>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</si>
  <si>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</si>
  <si>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</si>
  <si>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</si>
  <si>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</si>
  <si>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</si>
  <si>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</si>
  <si>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</si>
  <si>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</si>
  <si>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</si>
  <si>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</si>
  <si>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</si>
  <si>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</si>
  <si>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</si>
  <si>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</si>
  <si>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</si>
  <si>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</si>
  <si>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</si>
  <si>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</si>
  <si>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</si>
  <si>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</si>
  <si>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</si>
  <si>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</si>
  <si>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</si>
  <si>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</si>
  <si>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</si>
  <si>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</si>
  <si>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</si>
  <si>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</si>
  <si>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</si>
  <si>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</si>
  <si>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</si>
  <si>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</si>
  <si>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</si>
  <si>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</si>
  <si>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</si>
  <si>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</si>
  <si>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</si>
  <si>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</si>
  <si>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</si>
  <si>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</si>
  <si>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</si>
  <si>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</si>
  <si>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</si>
  <si>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</si>
  <si>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</si>
  <si>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</si>
  <si>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</si>
  <si>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</si>
  <si>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</si>
  <si>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</si>
  <si>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</si>
  <si>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</si>
  <si>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</si>
  <si>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</si>
  <si>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</si>
  <si>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</si>
  <si>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</si>
  <si>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</si>
  <si>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</si>
  <si>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</si>
  <si>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</si>
  <si>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</si>
  <si>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</si>
  <si>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</si>
  <si>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</si>
  <si>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</si>
  <si>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</si>
  <si>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</si>
  <si>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</si>
  <si>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</si>
  <si>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</si>
  <si>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</si>
  <si>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</si>
  <si>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</si>
  <si>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</si>
  <si>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</si>
  <si>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</si>
  <si>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</si>
  <si>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</si>
  <si>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</si>
  <si>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</si>
  <si>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</si>
  <si>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</si>
  <si>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</si>
  <si>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</si>
  <si>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</si>
  <si>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</si>
  <si>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</si>
  <si>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</si>
  <si>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</si>
  <si>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</si>
  <si>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</si>
  <si>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</si>
  <si>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</si>
  <si>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</si>
  <si>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</si>
  <si>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</si>
  <si>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</si>
  <si>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</si>
  <si>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</si>
  <si>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</si>
  <si>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</si>
  <si>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</si>
  <si>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</si>
  <si>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</si>
  <si>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</si>
  <si>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</si>
  <si>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</si>
  <si>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</si>
  <si>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</si>
  <si>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</si>
  <si>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</si>
  <si>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</si>
  <si>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</si>
  <si>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</si>
  <si>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</si>
  <si>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</si>
  <si>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</si>
  <si>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</si>
  <si>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</si>
  <si>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</si>
  <si>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</si>
  <si>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</si>
  <si>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</si>
  <si>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</si>
  <si>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</si>
  <si>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</si>
  <si>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</si>
  <si>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</si>
  <si>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</si>
  <si>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</si>
  <si>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</si>
  <si>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</si>
  <si>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</si>
  <si>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</si>
  <si>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</si>
  <si>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</si>
  <si>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</si>
  <si>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</si>
  <si>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</si>
  <si>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</si>
  <si>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</si>
  <si>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</si>
  <si>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</si>
  <si>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</si>
  <si>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</si>
  <si>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</si>
  <si>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</si>
  <si>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</si>
  <si>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</si>
  <si>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</si>
  <si>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</si>
  <si>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</si>
  <si>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</si>
  <si>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</si>
  <si>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</si>
  <si>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</si>
  <si>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</si>
  <si>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</si>
  <si>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</si>
  <si>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</si>
  <si>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</si>
  <si>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</si>
  <si>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</si>
  <si>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</si>
  <si>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</si>
  <si>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</si>
  <si>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</si>
  <si>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</si>
  <si>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</si>
  <si>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</si>
  <si>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</si>
  <si>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</si>
  <si>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</si>
  <si>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</si>
  <si>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</si>
  <si>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</si>
  <si>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</si>
  <si>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</si>
  <si>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</si>
  <si>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</si>
  <si>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</si>
  <si>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</si>
  <si>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</si>
  <si>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</si>
  <si>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</si>
  <si>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</si>
  <si>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</si>
  <si>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</si>
  <si>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</si>
  <si>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</si>
  <si>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</si>
  <si>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</si>
  <si>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</si>
  <si>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</si>
  <si>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</si>
  <si>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</si>
  <si>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</si>
  <si>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</si>
  <si>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</si>
  <si>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</si>
  <si>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</si>
  <si>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</si>
  <si>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</si>
  <si>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</si>
  <si>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</si>
  <si>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</si>
  <si>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</si>
  <si>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</si>
  <si>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</si>
  <si>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</si>
  <si>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</si>
  <si>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</si>
  <si>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</si>
  <si>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</si>
  <si>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</si>
  <si>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</si>
  <si>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</si>
  <si>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</si>
  <si>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</si>
  <si>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</si>
  <si>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</si>
  <si>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</si>
  <si>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</si>
  <si>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</si>
  <si>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</si>
  <si>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</si>
  <si>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</si>
  <si>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</si>
  <si>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</si>
  <si>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</si>
  <si>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</si>
  <si>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</si>
  <si>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</si>
  <si>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</si>
  <si>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</si>
  <si>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</si>
  <si>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</si>
  <si>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</si>
  <si>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</si>
  <si>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</si>
  <si>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</si>
  <si>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</si>
  <si>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</si>
  <si>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</si>
  <si>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</si>
  <si>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</si>
  <si>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</si>
  <si>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</si>
  <si>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</si>
  <si>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</si>
  <si>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</si>
  <si>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</si>
  <si>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</si>
  <si>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</si>
  <si>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</si>
  <si>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</si>
  <si>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</si>
  <si>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</si>
  <si>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</si>
  <si>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</si>
  <si>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</si>
  <si>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</si>
  <si>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</si>
  <si>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</si>
  <si>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</si>
  <si>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</si>
  <si>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</si>
  <si>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</si>
  <si>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</si>
  <si>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</si>
  <si>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</si>
  <si>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</si>
  <si>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</si>
  <si>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</si>
  <si>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</si>
  <si>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</si>
  <si>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</si>
  <si>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</si>
  <si>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</si>
  <si>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</si>
  <si>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</si>
  <si>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</si>
  <si>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</si>
  <si>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</si>
  <si>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</si>
  <si>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</si>
  <si>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</si>
  <si>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</si>
  <si>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</si>
  <si>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</si>
  <si>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</si>
  <si>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</si>
  <si>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</si>
  <si>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</si>
  <si>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</si>
  <si>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</si>
  <si>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</si>
  <si>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</si>
  <si>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</si>
  <si>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</si>
  <si>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</si>
  <si>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</si>
  <si>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</si>
  <si>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</si>
  <si>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</si>
  <si>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</si>
  <si>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</si>
  <si>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</si>
  <si>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</si>
  <si>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</si>
  <si>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</si>
  <si>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</si>
  <si>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</si>
  <si>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</si>
  <si>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</si>
  <si>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</si>
  <si>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</si>
  <si>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</si>
  <si>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</si>
  <si>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</si>
  <si>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</si>
  <si>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</si>
  <si>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</si>
  <si>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</si>
  <si>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</si>
  <si>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</si>
  <si>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</si>
  <si>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</si>
  <si>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</si>
  <si>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</si>
  <si>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</si>
  <si>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</si>
  <si>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</si>
  <si>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</si>
  <si>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</si>
  <si>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</si>
  <si>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</si>
  <si>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</si>
  <si>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</si>
  <si>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</si>
  <si>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</si>
  <si>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</si>
  <si>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</si>
  <si>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</si>
  <si>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</si>
  <si>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</si>
  <si>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</si>
  <si>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</si>
  <si>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</si>
  <si>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</si>
  <si>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</si>
  <si>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</si>
  <si>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</si>
  <si>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</si>
  <si>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</si>
  <si>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</si>
  <si>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</si>
  <si>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</si>
  <si>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</si>
  <si>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</si>
  <si>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</si>
  <si>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</si>
  <si>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</si>
  <si>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</si>
  <si>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</si>
  <si>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</si>
  <si>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</si>
  <si>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</si>
  <si>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</si>
  <si>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</si>
  <si>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</si>
  <si>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</si>
  <si>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</si>
  <si>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</si>
  <si>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</si>
  <si>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</si>
  <si>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</si>
  <si>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</si>
  <si>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</si>
  <si>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</si>
  <si>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</si>
  <si>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</si>
  <si>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</si>
  <si>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</si>
  <si>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</si>
  <si>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</si>
  <si>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</si>
  <si>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</si>
  <si>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</si>
  <si>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</si>
  <si>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</si>
  <si>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</si>
  <si>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</si>
  <si>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</si>
  <si>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</si>
  <si>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</si>
  <si>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</si>
  <si>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</si>
  <si>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</si>
  <si>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</si>
  <si>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</si>
  <si>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</si>
  <si>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</si>
  <si>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</si>
  <si>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</si>
  <si>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</si>
  <si>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</si>
  <si>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</si>
  <si>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</si>
  <si>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</si>
  <si>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</si>
  <si>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</si>
  <si>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</si>
  <si>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</si>
  <si>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</si>
  <si>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</si>
  <si>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</si>
  <si>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</si>
  <si>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</si>
  <si>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</si>
  <si>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</si>
  <si>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</si>
  <si>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</si>
  <si>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</si>
  <si>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</si>
  <si>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</si>
  <si>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</si>
  <si>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</si>
  <si>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</si>
  <si>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</si>
  <si>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</si>
  <si>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</si>
  <si>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</si>
  <si>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</si>
  <si>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</si>
  <si>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</si>
  <si>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</si>
  <si>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</si>
  <si>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</si>
  <si>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</si>
  <si>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</si>
  <si>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</si>
  <si>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</si>
  <si>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</si>
  <si>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</si>
  <si>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</si>
  <si>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</si>
  <si>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</si>
  <si>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</si>
  <si>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</si>
  <si>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</si>
  <si>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</si>
  <si>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</si>
  <si>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</si>
  <si>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</si>
  <si>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</si>
  <si>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</si>
  <si>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</si>
  <si>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</si>
  <si>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</si>
  <si>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</si>
  <si>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</si>
  <si>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</si>
  <si>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</si>
  <si>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</si>
  <si>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</si>
  <si>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</si>
  <si>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</si>
  <si>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</si>
  <si>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</si>
  <si>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</si>
  <si>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</si>
  <si>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</si>
  <si>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</si>
  <si>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</si>
  <si>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</si>
  <si>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</si>
  <si>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</si>
  <si>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</si>
  <si>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</si>
  <si>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</si>
  <si>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</si>
  <si>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</si>
  <si>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</si>
  <si>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</si>
  <si>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</si>
  <si>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</si>
  <si>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</si>
  <si>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</si>
  <si>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</si>
  <si>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</si>
  <si>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</si>
  <si>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</si>
  <si>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</si>
  <si>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</si>
  <si>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</si>
  <si>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</si>
  <si>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</si>
  <si>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</si>
  <si>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</si>
  <si>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</si>
  <si>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</si>
  <si>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</si>
  <si>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</si>
  <si>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</si>
  <si>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</si>
  <si>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</si>
  <si>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</si>
  <si>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</si>
  <si>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</si>
  <si>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</si>
  <si>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</si>
  <si>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</si>
  <si>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</si>
  <si>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</si>
  <si>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</si>
  <si>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</si>
  <si>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</si>
  <si>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</si>
  <si>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</si>
  <si>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</si>
  <si>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</si>
  <si>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</si>
  <si>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</si>
  <si>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</si>
  <si>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</si>
  <si>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</si>
  <si>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</si>
  <si>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</si>
  <si>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</si>
  <si>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</si>
  <si>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</si>
  <si>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</si>
  <si>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</si>
  <si>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</si>
  <si>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</si>
  <si>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</si>
  <si>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</si>
  <si>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</si>
  <si>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</si>
  <si>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</si>
  <si>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</si>
  <si>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</si>
  <si>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</si>
  <si>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</si>
  <si>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</si>
  <si>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</si>
  <si>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</si>
  <si>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</si>
  <si>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</si>
  <si>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</si>
  <si>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</si>
  <si>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</si>
  <si>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</si>
  <si>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</si>
  <si>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</si>
  <si>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</si>
  <si>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</si>
  <si>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</si>
  <si>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</si>
  <si>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</si>
  <si>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</si>
  <si>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</si>
  <si>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</si>
  <si>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</si>
  <si>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</si>
  <si>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</si>
  <si>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</si>
  <si>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</si>
  <si>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</si>
  <si>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</si>
  <si>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</si>
  <si>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</si>
  <si>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</si>
  <si>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</si>
  <si>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</si>
  <si>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</si>
  <si>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</si>
  <si>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</si>
  <si>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</si>
  <si>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</si>
  <si>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</si>
  <si>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</si>
  <si>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</si>
  <si>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</si>
  <si>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</si>
  <si>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</si>
  <si>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</si>
  <si>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</si>
  <si>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</si>
  <si>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</si>
  <si>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</si>
  <si>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</si>
  <si>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</si>
  <si>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</si>
  <si>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</si>
  <si>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</si>
  <si>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</si>
  <si>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</si>
  <si>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</si>
  <si>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</si>
  <si>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</si>
  <si>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</si>
  <si>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</si>
  <si>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</si>
  <si>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</si>
  <si>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</si>
  <si>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</si>
  <si>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</si>
  <si>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</si>
  <si>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</si>
  <si>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</si>
  <si>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</si>
  <si>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</si>
  <si>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</si>
  <si>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</si>
  <si>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</si>
  <si>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</si>
  <si>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</si>
  <si>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</si>
  <si>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</si>
  <si>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</si>
  <si>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</si>
  <si>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</si>
  <si>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</si>
  <si>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</si>
  <si>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</si>
  <si>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</si>
  <si>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</si>
  <si>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</si>
  <si>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</si>
  <si>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</si>
  <si>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</si>
  <si>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</si>
  <si>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</si>
  <si>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</si>
  <si>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</si>
  <si>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</si>
  <si>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</si>
  <si>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</si>
  <si>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</si>
  <si>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</si>
  <si>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</si>
  <si>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</si>
  <si>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</si>
  <si>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</si>
  <si>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</si>
  <si>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</si>
  <si>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</si>
  <si>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</si>
  <si>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</si>
  <si>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</si>
  <si>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</si>
  <si>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</si>
  <si>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</si>
  <si>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</si>
  <si>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</si>
  <si>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</si>
  <si>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</si>
  <si>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</si>
  <si>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</si>
  <si>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</si>
  <si>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</si>
  <si>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</si>
  <si>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</si>
  <si>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</si>
  <si>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</si>
  <si>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</si>
  <si>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</si>
  <si>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</si>
  <si>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</si>
  <si>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</si>
  <si>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</si>
  <si>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</si>
  <si>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</si>
  <si>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</si>
  <si>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</si>
  <si>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</si>
  <si>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</si>
  <si>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</si>
  <si>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</si>
  <si>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</si>
  <si>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</si>
  <si>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</si>
  <si>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</si>
  <si>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</si>
  <si>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</si>
  <si>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</si>
  <si>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</si>
  <si>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</si>
  <si>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</si>
  <si>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</si>
  <si>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</si>
  <si>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</si>
  <si>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</si>
  <si>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</si>
  <si>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</si>
  <si>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</si>
  <si>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</si>
  <si>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</si>
  <si>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</si>
  <si>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</si>
  <si>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</si>
  <si>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</si>
  <si>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</si>
  <si>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</si>
  <si>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</si>
  <si>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</si>
  <si>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</si>
  <si>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</si>
  <si>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</si>
  <si>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</si>
  <si>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</si>
  <si>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</si>
  <si>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</si>
  <si>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</si>
  <si>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</si>
  <si>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</si>
  <si>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</si>
  <si>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</si>
  <si>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</si>
  <si>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</si>
  <si>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</si>
  <si>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</si>
  <si>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</si>
  <si>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</si>
  <si>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</si>
  <si>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</si>
  <si>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</si>
  <si>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</si>
  <si>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</si>
  <si>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</si>
  <si>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</si>
  <si>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</si>
  <si>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</si>
  <si>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</si>
  <si>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</si>
  <si>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</si>
  <si>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</si>
  <si>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</si>
  <si>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</si>
  <si>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</si>
  <si>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</si>
  <si>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</si>
  <si>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</si>
  <si>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</si>
  <si>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</si>
  <si>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</si>
  <si>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</si>
  <si>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</si>
  <si>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</si>
  <si>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</si>
  <si>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</si>
  <si>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</si>
  <si>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</si>
  <si>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</si>
  <si>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</si>
  <si>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</si>
  <si>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</si>
  <si>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</si>
  <si>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</si>
  <si>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</si>
  <si>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</si>
  <si>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</si>
  <si>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</si>
  <si>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</si>
  <si>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</si>
  <si>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</si>
  <si>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</si>
  <si>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</si>
  <si>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</si>
  <si>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</si>
  <si>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</si>
  <si>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</si>
  <si>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</si>
  <si>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</si>
  <si>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</si>
  <si>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</si>
  <si>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</si>
  <si>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</si>
  <si>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</si>
  <si>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</si>
  <si>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</si>
  <si>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</si>
  <si>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</si>
  <si>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</si>
  <si>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</si>
  <si>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</si>
  <si>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</si>
  <si>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</si>
  <si>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</si>
  <si>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</si>
  <si>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</si>
  <si>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</si>
  <si>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</si>
  <si>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</si>
  <si>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</si>
  <si>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</si>
  <si>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</si>
  <si>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</si>
  <si>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</si>
  <si>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</si>
  <si>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</si>
  <si>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</si>
  <si>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</si>
  <si>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</si>
  <si>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</si>
  <si>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</si>
  <si>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</si>
  <si>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</si>
  <si>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</si>
  <si>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</si>
  <si>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</si>
  <si>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</si>
  <si>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</si>
  <si>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</si>
  <si>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</si>
  <si>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</si>
  <si>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</si>
  <si>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</si>
  <si>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</si>
  <si>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</si>
  <si>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</si>
  <si>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</si>
  <si>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</si>
  <si>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</si>
  <si>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</si>
  <si>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</si>
  <si>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</si>
  <si>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</si>
  <si>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</si>
  <si>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</si>
  <si>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</si>
  <si>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</si>
  <si>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</si>
  <si>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</si>
  <si>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</si>
  <si>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</si>
  <si>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</si>
  <si>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</si>
  <si>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</si>
  <si>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</si>
  <si>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</si>
  <si>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</si>
  <si>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</si>
  <si>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</si>
  <si>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</si>
  <si>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</si>
  <si>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</si>
  <si>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</si>
  <si>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</si>
  <si>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</si>
  <si>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</si>
  <si>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</si>
  <si>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</si>
  <si>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</si>
  <si>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</si>
  <si>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</si>
  <si>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</si>
  <si>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</si>
  <si>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</si>
  <si>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</si>
  <si>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</si>
  <si>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</si>
  <si>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</si>
  <si>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</si>
  <si>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</si>
  <si>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</si>
  <si>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</si>
  <si>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</si>
  <si>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</si>
  <si>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</si>
  <si>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</si>
  <si>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</si>
  <si>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</si>
  <si>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</si>
  <si>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</si>
  <si>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</si>
  <si>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</si>
  <si>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</si>
  <si>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</si>
  <si>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</si>
  <si>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</si>
  <si>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</si>
  <si>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</si>
  <si>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</si>
  <si>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</si>
  <si>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</si>
  <si>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</si>
  <si>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</si>
  <si>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</si>
  <si>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</si>
  <si>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</si>
  <si>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</si>
  <si>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</si>
  <si>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</si>
  <si>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</si>
  <si>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</si>
  <si>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</si>
  <si>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</si>
  <si>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</si>
  <si>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</si>
  <si>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</si>
  <si>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</si>
  <si>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</si>
  <si>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</si>
  <si>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</si>
  <si>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</si>
  <si>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</si>
  <si>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</si>
  <si>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</si>
  <si>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</si>
  <si>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</si>
  <si>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</si>
  <si>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</si>
  <si>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</si>
  <si>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</si>
  <si>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</si>
  <si>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</si>
  <si>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</si>
  <si>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</si>
  <si>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</si>
  <si>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</si>
  <si>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</si>
  <si>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</si>
  <si>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</si>
  <si>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</si>
  <si>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</si>
  <si>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</si>
  <si>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</si>
  <si>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</si>
  <si>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</si>
  <si>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</si>
  <si>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</si>
  <si>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</si>
  <si>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</si>
  <si>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</si>
  <si>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</si>
  <si>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</si>
  <si>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</si>
  <si>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</si>
  <si>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</si>
  <si>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</si>
  <si>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</si>
  <si>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</si>
  <si>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</si>
  <si>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</si>
  <si>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</si>
  <si>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</si>
  <si>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</si>
  <si>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</si>
  <si>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</si>
  <si>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</si>
  <si>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</si>
  <si>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</si>
  <si>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</si>
  <si>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</si>
  <si>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</si>
  <si>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</si>
  <si>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</si>
  <si>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</si>
  <si>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</si>
  <si>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</si>
  <si>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</si>
  <si>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</si>
  <si>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</si>
  <si>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</si>
  <si>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</si>
  <si>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</si>
  <si>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</si>
  <si>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</si>
  <si>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</si>
  <si>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</si>
  <si>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</si>
  <si>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</si>
  <si>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</si>
  <si>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</si>
  <si>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</si>
  <si>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</si>
  <si>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</si>
  <si>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</si>
  <si>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</si>
  <si>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</si>
  <si>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</si>
  <si>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</si>
  <si>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</si>
  <si>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</si>
  <si>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</si>
  <si>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</si>
  <si>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</si>
  <si>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</si>
  <si>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</si>
  <si>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</si>
  <si>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</si>
  <si>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</si>
  <si>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</si>
  <si>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</si>
  <si>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</si>
  <si>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</si>
  <si>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</si>
  <si>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</si>
  <si>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</si>
  <si>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</si>
  <si>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</si>
  <si>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</si>
  <si>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</si>
  <si>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</si>
  <si>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</si>
  <si>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</si>
  <si>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</si>
  <si>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</si>
  <si>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</si>
  <si>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</si>
  <si>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</si>
  <si>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</si>
  <si>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</si>
  <si>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</si>
  <si>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</si>
  <si>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</si>
  <si>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</si>
  <si>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</si>
  <si>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</si>
  <si>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</si>
  <si>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</si>
  <si>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</si>
  <si>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</si>
  <si>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</si>
  <si>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</si>
  <si>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</si>
  <si>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</si>
  <si>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</si>
  <si>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</si>
  <si>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</si>
  <si>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</si>
  <si>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</si>
  <si>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</si>
  <si>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</si>
  <si>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</si>
  <si>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</si>
  <si>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</si>
  <si>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</si>
  <si>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</si>
  <si>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</si>
  <si>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</si>
  <si>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</si>
  <si>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</si>
  <si>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</si>
  <si>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</si>
  <si>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</si>
  <si>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</si>
  <si>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</si>
  <si>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</si>
  <si>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</si>
  <si>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</si>
  <si>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</si>
  <si>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</si>
  <si>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</si>
  <si>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</si>
  <si>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</si>
  <si>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</si>
  <si>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</si>
  <si>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</si>
  <si>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</si>
  <si>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</si>
  <si>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</si>
  <si>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</si>
  <si>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</si>
  <si>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</si>
  <si>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</si>
  <si>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</si>
  <si>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</si>
  <si>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</si>
  <si>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</si>
  <si>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</si>
  <si>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</si>
  <si>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</si>
  <si>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</si>
  <si>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</si>
  <si>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</si>
  <si>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</si>
  <si>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</si>
  <si>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</si>
  <si>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</si>
  <si>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</si>
  <si>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</si>
  <si>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</si>
  <si>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</si>
  <si>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</si>
  <si>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</si>
  <si>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</si>
  <si>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</si>
  <si>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</si>
  <si>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</si>
  <si>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</si>
  <si>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</si>
  <si>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</si>
  <si>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</si>
  <si>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</si>
  <si>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</si>
  <si>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</si>
  <si>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</si>
  <si>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</si>
  <si>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</si>
  <si>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</si>
  <si>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</si>
  <si>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</si>
  <si>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</si>
  <si>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</si>
  <si>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</si>
  <si>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</si>
  <si>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</si>
  <si>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</si>
  <si>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</si>
  <si>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</si>
  <si>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</si>
  <si>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</si>
  <si>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</si>
  <si>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</si>
  <si>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</si>
  <si>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</si>
  <si>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</si>
  <si>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</si>
  <si>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</si>
  <si>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</si>
  <si>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</si>
  <si>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</si>
  <si>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</si>
  <si>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</si>
  <si>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</si>
  <si>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</si>
  <si>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</si>
  <si>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</si>
  <si>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</si>
  <si>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</si>
  <si>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</si>
  <si>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</si>
  <si>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</si>
  <si>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</si>
  <si>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</si>
  <si>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</si>
  <si>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</si>
  <si>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</si>
  <si>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</si>
  <si>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</si>
  <si>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</si>
  <si>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</si>
  <si>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</si>
  <si>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</si>
  <si>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</si>
  <si>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</si>
  <si>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</si>
  <si>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</si>
  <si>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</si>
  <si>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</si>
  <si>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</si>
  <si>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</si>
  <si>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</si>
  <si>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</si>
  <si>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</si>
  <si>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</si>
  <si>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</si>
  <si>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</si>
  <si>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</si>
  <si>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</si>
  <si>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</si>
  <si>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</si>
  <si>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</si>
  <si>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</si>
  <si>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</si>
  <si>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</si>
  <si>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</si>
  <si>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</si>
  <si>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</si>
  <si>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</si>
  <si>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</si>
  <si>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</si>
  <si>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</si>
  <si>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</si>
  <si>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</si>
  <si>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</si>
  <si>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</si>
  <si>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</si>
  <si>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</si>
  <si>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</si>
  <si>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</si>
  <si>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</si>
  <si>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</si>
  <si>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</si>
  <si>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</si>
  <si>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</si>
  <si>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</si>
  <si>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</si>
  <si>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</si>
  <si>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</si>
  <si>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</si>
  <si>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</si>
  <si>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</si>
  <si>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</si>
  <si>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</si>
  <si>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</si>
  <si>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</si>
  <si>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</si>
  <si>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</si>
  <si>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</si>
  <si>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</si>
  <si>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</si>
  <si>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</si>
  <si>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</si>
  <si>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</si>
  <si>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</si>
  <si>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</si>
  <si>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</si>
  <si>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</si>
  <si>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</si>
  <si>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</si>
  <si>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</si>
  <si>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</si>
  <si>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</si>
  <si>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</si>
  <si>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</si>
  <si>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</si>
  <si>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</si>
  <si>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</si>
  <si>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</si>
  <si>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</si>
  <si>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</si>
  <si>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</si>
  <si>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</si>
  <si>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</si>
  <si>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</si>
  <si>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</si>
  <si>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</si>
  <si>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</si>
  <si>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</si>
  <si>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</si>
  <si>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</si>
  <si>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</si>
  <si>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</si>
  <si>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</si>
  <si>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</si>
  <si>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</si>
  <si>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</si>
  <si>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</si>
  <si>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</si>
  <si>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</si>
  <si>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</si>
  <si>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</si>
  <si>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</si>
  <si>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</si>
  <si>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</si>
  <si>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</si>
  <si>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</si>
  <si>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</si>
  <si>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</si>
  <si>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</si>
  <si>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</si>
  <si>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</si>
  <si>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</si>
  <si>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</si>
  <si>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</si>
  <si>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</si>
  <si>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</si>
  <si>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</si>
  <si>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</si>
  <si>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</si>
  <si>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</si>
  <si>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</si>
  <si>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</si>
  <si>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</si>
  <si>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</si>
  <si>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</si>
  <si>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</si>
  <si>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</si>
  <si>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</si>
  <si>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</si>
  <si>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</si>
  <si>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</si>
  <si>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</si>
  <si>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</si>
  <si>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</si>
  <si>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</si>
  <si>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</si>
  <si>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</si>
  <si>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</si>
  <si>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</si>
  <si>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</si>
  <si>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</si>
  <si>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</si>
  <si>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</si>
  <si>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</si>
  <si>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</si>
  <si>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</si>
  <si>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</si>
  <si>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</si>
  <si>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</si>
  <si>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</si>
  <si>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</si>
  <si>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</si>
  <si>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</si>
  <si>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</si>
  <si>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</si>
  <si>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</si>
  <si>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</si>
  <si>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</si>
  <si>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</si>
  <si>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</si>
  <si>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</si>
  <si>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</si>
  <si>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</si>
  <si>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</si>
  <si>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</si>
  <si>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</si>
  <si>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</si>
  <si>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</si>
  <si>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</si>
  <si>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</si>
  <si>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</si>
  <si>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</si>
  <si>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</si>
  <si>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</si>
  <si>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</si>
  <si>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</si>
  <si>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</si>
  <si>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</si>
  <si>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</si>
  <si>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</si>
  <si>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</si>
  <si>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</si>
  <si>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</si>
  <si>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</si>
  <si>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</si>
  <si>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</si>
  <si>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</si>
  <si>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</si>
  <si>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</si>
  <si>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</si>
  <si>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</si>
  <si>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</si>
  <si>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</si>
  <si>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</si>
  <si>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</si>
  <si>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</si>
  <si>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</si>
  <si>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</si>
  <si>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</si>
  <si>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</si>
  <si>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</si>
  <si>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</si>
  <si>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</si>
  <si>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</si>
  <si>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</si>
  <si>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</si>
  <si>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</si>
  <si>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</si>
  <si>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</si>
  <si>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</si>
  <si>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</si>
  <si>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</si>
  <si>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</si>
  <si>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</si>
  <si>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</si>
  <si>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</si>
  <si>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</si>
  <si>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</si>
  <si>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</si>
  <si>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</si>
  <si>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</si>
  <si>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</si>
  <si>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</si>
  <si>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</si>
  <si>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</si>
  <si>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</si>
  <si>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</si>
  <si>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</si>
  <si>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</si>
  <si>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</si>
  <si>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</si>
  <si>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</si>
  <si>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</si>
  <si>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</si>
  <si>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</si>
  <si>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</si>
  <si>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</si>
  <si>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</si>
  <si>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</si>
  <si>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</si>
  <si>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</si>
  <si>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</si>
  <si>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</si>
  <si>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</si>
  <si>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</si>
  <si>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</si>
  <si>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</si>
  <si>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</si>
  <si>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</si>
  <si>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</si>
  <si>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</si>
  <si>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</si>
  <si>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</si>
  <si>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</si>
  <si>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</si>
  <si>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</si>
  <si>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</si>
  <si>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</si>
  <si>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</si>
  <si>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</si>
  <si>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</si>
  <si>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</si>
  <si>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</si>
  <si>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</si>
  <si>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</si>
  <si>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</si>
  <si>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</si>
  <si>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</si>
  <si>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</si>
  <si>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</si>
  <si>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</si>
  <si>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</si>
  <si>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</si>
  <si>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</si>
  <si>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</si>
  <si>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</si>
  <si>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</si>
  <si>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</si>
  <si>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</si>
  <si>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</si>
  <si>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</si>
  <si>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</si>
  <si>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</si>
  <si>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</si>
  <si>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</si>
  <si>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</si>
  <si>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</si>
  <si>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</si>
  <si>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</si>
  <si>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</si>
  <si>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</si>
  <si>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</si>
  <si>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</si>
  <si>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</si>
  <si>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</si>
  <si>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</si>
  <si>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</si>
  <si>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</si>
  <si>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</si>
  <si>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</si>
  <si>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</si>
  <si>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</si>
  <si>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</si>
  <si>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</si>
  <si>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</si>
  <si>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</si>
  <si>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</si>
  <si>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</si>
  <si>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</si>
  <si>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</si>
  <si>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</si>
  <si>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</si>
  <si>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</si>
  <si>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</si>
  <si>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</si>
  <si>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</si>
  <si>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</si>
  <si>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</si>
  <si>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</si>
  <si>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</si>
  <si>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</si>
  <si>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</si>
  <si>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</si>
  <si>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</si>
  <si>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</si>
  <si>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</si>
  <si>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</si>
  <si>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</si>
  <si>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</si>
  <si>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</si>
  <si>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</si>
  <si>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</si>
  <si>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</si>
  <si>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</si>
  <si>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</si>
  <si>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</si>
  <si>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</si>
  <si>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</si>
  <si>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</si>
  <si>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</si>
  <si>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</si>
  <si>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</si>
  <si>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</si>
  <si>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</si>
  <si>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</si>
  <si>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</si>
  <si>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</si>
  <si>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</si>
  <si>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</si>
  <si>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</si>
  <si>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</si>
  <si>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</si>
  <si>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</si>
  <si>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</si>
  <si>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</si>
  <si>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</si>
  <si>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</si>
  <si>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</si>
  <si>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</si>
  <si>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</si>
  <si>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</si>
  <si>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</si>
  <si>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</si>
  <si>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</si>
  <si>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</si>
  <si>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</si>
  <si>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</si>
  <si>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</si>
  <si>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</si>
  <si>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</si>
  <si>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</si>
  <si>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</si>
  <si>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</si>
  <si>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</si>
  <si>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</si>
  <si>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</si>
  <si>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</si>
  <si>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</si>
  <si>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</si>
  <si>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</si>
  <si>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</si>
  <si>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</si>
  <si>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</si>
  <si>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</si>
  <si>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</si>
  <si>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</si>
  <si>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</si>
  <si>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</si>
  <si>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</si>
  <si>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</si>
  <si>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</si>
  <si>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</si>
  <si>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</si>
  <si>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</si>
  <si>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</si>
  <si>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</si>
  <si>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</si>
  <si>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</si>
  <si>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</si>
  <si>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</si>
  <si>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</si>
  <si>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</si>
  <si>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</si>
  <si>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</si>
  <si>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</si>
  <si>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</si>
  <si>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</si>
  <si>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</si>
  <si>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</si>
  <si>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</si>
  <si>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</si>
  <si>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</si>
  <si>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</si>
  <si>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</si>
  <si>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</si>
  <si>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</si>
  <si>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</si>
  <si>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</si>
  <si>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</si>
  <si>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</si>
  <si>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</si>
  <si>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</si>
  <si>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</si>
  <si>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</si>
  <si>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</si>
  <si>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</si>
  <si>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</si>
  <si>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</si>
  <si>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</si>
  <si>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</si>
  <si>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</si>
  <si>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</si>
  <si>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</si>
  <si>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</si>
  <si>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</si>
  <si>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</si>
  <si>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</si>
  <si>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</si>
  <si>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</si>
  <si>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</si>
  <si>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</si>
  <si>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</si>
  <si>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</si>
  <si>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</si>
  <si>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</si>
  <si>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</si>
  <si>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</si>
  <si>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</si>
  <si>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</si>
  <si>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</si>
  <si>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</si>
  <si>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</si>
  <si>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</si>
  <si>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</si>
  <si>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</si>
  <si>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</si>
  <si>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</si>
  <si>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</si>
  <si>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</si>
  <si>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</si>
  <si>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</si>
  <si>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</si>
  <si>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</si>
  <si>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</si>
  <si>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</si>
  <si>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</si>
  <si>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</si>
  <si>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</si>
  <si>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</si>
  <si>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</si>
  <si>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</si>
  <si>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</si>
  <si>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</si>
  <si>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</si>
  <si>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</si>
  <si>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</si>
  <si>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</si>
  <si>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</si>
  <si>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</si>
  <si>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</si>
  <si>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</si>
  <si>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</si>
  <si>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</si>
  <si>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</si>
  <si>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</si>
  <si>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</si>
  <si>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</si>
  <si>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</si>
  <si>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</si>
  <si>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</si>
  <si>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</si>
  <si>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</si>
  <si>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</si>
  <si>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</si>
  <si>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</si>
  <si>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</si>
  <si>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</si>
  <si>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</si>
  <si>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</si>
  <si>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</si>
  <si>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</si>
  <si>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</si>
  <si>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</si>
  <si>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</si>
  <si>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</si>
  <si>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</si>
  <si>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</si>
  <si>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</si>
  <si>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</si>
  <si>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</si>
  <si>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</si>
  <si>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</si>
  <si>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</si>
  <si>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</si>
  <si>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</si>
  <si>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</si>
  <si>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</si>
  <si>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</si>
  <si>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</si>
  <si>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</si>
  <si>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</si>
  <si>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</si>
  <si>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</si>
  <si>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</si>
  <si>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</si>
  <si>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</si>
  <si>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</si>
  <si>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</si>
  <si>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</si>
  <si>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</si>
  <si>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</si>
  <si>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</si>
  <si>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</si>
  <si>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</si>
  <si>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</si>
  <si>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</si>
  <si>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</si>
  <si>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</si>
  <si>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</si>
  <si>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</si>
  <si>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</si>
  <si>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</si>
  <si>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</si>
  <si>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</si>
  <si>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</si>
  <si>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</si>
  <si>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</si>
  <si>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</si>
  <si>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</si>
  <si>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</si>
  <si>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</si>
  <si>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</si>
  <si>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</si>
  <si>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</si>
  <si>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</si>
  <si>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</si>
  <si>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</si>
  <si>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</si>
  <si>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</si>
  <si>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</si>
  <si>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</si>
  <si>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</si>
  <si>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</si>
  <si>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</si>
  <si>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</si>
  <si>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</si>
  <si>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</si>
  <si>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</si>
  <si>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</si>
  <si>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</si>
  <si>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</si>
  <si>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</si>
  <si>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</si>
  <si>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</si>
  <si>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</si>
  <si>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</si>
  <si>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</si>
  <si>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</si>
  <si>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</si>
  <si>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</si>
  <si>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</si>
  <si>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</si>
  <si>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</si>
  <si>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</si>
  <si>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</si>
  <si>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</si>
  <si>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</si>
  <si>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</si>
  <si>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</si>
  <si>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</si>
  <si>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</si>
  <si>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</si>
  <si>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</si>
  <si>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</si>
  <si>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</si>
  <si>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</si>
  <si>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</si>
  <si>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</si>
  <si>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</si>
  <si>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</si>
  <si>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</si>
  <si>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</si>
  <si>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</si>
  <si>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</si>
  <si>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</si>
  <si>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</si>
  <si>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</si>
  <si>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</si>
  <si>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</si>
  <si>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</si>
  <si>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</si>
  <si>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</si>
  <si>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</si>
  <si>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</si>
  <si>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</si>
  <si>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</si>
  <si>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</si>
  <si>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</si>
  <si>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</si>
  <si>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</si>
  <si>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</si>
  <si>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</si>
  <si>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</si>
  <si>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</si>
  <si>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</si>
  <si>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</si>
  <si>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</si>
  <si>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</si>
  <si>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</si>
  <si>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</si>
  <si>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</si>
  <si>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</si>
  <si>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</si>
  <si>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</si>
  <si>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</si>
  <si>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</si>
  <si>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</si>
  <si>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</si>
  <si>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</si>
  <si>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</si>
  <si>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</si>
  <si>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</si>
  <si>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</si>
  <si>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</si>
  <si>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</si>
  <si>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</si>
  <si>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</si>
  <si>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</si>
  <si>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</si>
  <si>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</si>
  <si>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</si>
  <si>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</si>
  <si>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</si>
  <si>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</si>
  <si>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</si>
  <si>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</si>
  <si>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</si>
  <si>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</si>
  <si>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</si>
  <si>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</si>
  <si>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</si>
  <si>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</si>
  <si>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</si>
  <si>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</si>
  <si>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</si>
  <si>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</si>
  <si>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</si>
  <si>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</si>
  <si>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</si>
  <si>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</si>
  <si>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</si>
  <si>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</si>
  <si>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</si>
  <si>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</si>
  <si>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</si>
  <si>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</si>
  <si>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</si>
  <si>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</si>
  <si>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</si>
  <si>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</si>
  <si>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</si>
  <si>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</si>
  <si>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</si>
  <si>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</si>
  <si>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</si>
  <si>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</si>
  <si>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</si>
  <si>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</si>
  <si>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</si>
  <si>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</si>
  <si>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</si>
  <si>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</si>
  <si>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</si>
  <si>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</si>
  <si>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</si>
  <si>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</si>
  <si>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</si>
  <si>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</si>
  <si>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</si>
  <si>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</si>
  <si>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</si>
  <si>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</si>
  <si>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</si>
  <si>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</si>
  <si>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</si>
  <si>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</si>
  <si>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</si>
  <si>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</si>
  <si>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</si>
  <si>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</si>
  <si>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</si>
  <si>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</si>
  <si>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</si>
  <si>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</si>
  <si>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</si>
  <si>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</si>
  <si>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</si>
  <si>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</si>
  <si>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</si>
  <si>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</si>
  <si>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</si>
  <si>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</si>
  <si>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</si>
  <si>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</si>
  <si>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</si>
  <si>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</si>
  <si>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</si>
  <si>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</si>
  <si>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</si>
  <si>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</si>
  <si>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</si>
  <si>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</si>
  <si>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</si>
  <si>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</si>
  <si>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</si>
  <si>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</si>
  <si>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</si>
  <si>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</si>
  <si>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</si>
  <si>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</si>
  <si>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</si>
  <si>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</si>
  <si>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</si>
  <si>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</si>
  <si>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</si>
  <si>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</si>
  <si>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</si>
  <si>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</si>
  <si>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</si>
  <si>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</si>
  <si>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</si>
  <si>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</si>
  <si>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</si>
  <si>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</si>
  <si>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</si>
  <si>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</si>
  <si>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</si>
  <si>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</si>
  <si>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</si>
  <si>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</si>
  <si>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</si>
  <si>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</si>
  <si>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</si>
  <si>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</si>
  <si>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</si>
  <si>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</si>
  <si>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</si>
  <si>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</si>
  <si>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</si>
  <si>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</si>
  <si>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</si>
  <si>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</si>
  <si>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</si>
  <si>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</si>
  <si>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</si>
  <si>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</si>
  <si>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</si>
  <si>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</si>
  <si>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</si>
  <si>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</si>
  <si>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</si>
  <si>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</si>
  <si>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</si>
  <si>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</si>
  <si>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</si>
  <si>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</si>
  <si>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</si>
  <si>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</si>
  <si>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</si>
  <si>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</si>
  <si>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</si>
  <si>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</si>
  <si>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</si>
  <si>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</si>
  <si>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</si>
  <si>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</si>
  <si>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</si>
  <si>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</si>
  <si>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</si>
  <si>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</si>
  <si>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</si>
  <si>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</si>
  <si>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</si>
  <si>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</si>
  <si>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</si>
  <si>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</si>
  <si>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</si>
  <si>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</si>
  <si>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</si>
  <si>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</si>
  <si>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</si>
  <si>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</si>
  <si>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</si>
  <si>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</si>
  <si>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</si>
  <si>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</si>
  <si>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</si>
  <si>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</si>
  <si>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</si>
  <si>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</si>
  <si>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</si>
  <si>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</si>
  <si>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</si>
  <si>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</si>
  <si>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</si>
  <si>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</si>
  <si>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</si>
  <si>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</si>
  <si>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</si>
  <si>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</si>
  <si>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</si>
  <si>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</si>
  <si>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</si>
  <si>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</si>
  <si>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</si>
  <si>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</si>
  <si>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</si>
  <si>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</si>
  <si>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</si>
  <si>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</si>
  <si>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</si>
  <si>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</si>
  <si>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</si>
  <si>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</si>
  <si>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</si>
  <si>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</si>
  <si>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</si>
  <si>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</si>
  <si>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</si>
  <si>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</si>
  <si>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</si>
  <si>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</si>
  <si>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</si>
  <si>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</si>
  <si>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</si>
  <si>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</si>
  <si>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</si>
  <si>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</si>
  <si>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</si>
  <si>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</si>
  <si>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</si>
  <si>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</si>
  <si>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</si>
  <si>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</si>
  <si>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</si>
  <si>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</si>
  <si>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</si>
  <si>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</si>
  <si>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</si>
  <si>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</si>
  <si>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</si>
  <si>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</si>
  <si>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</si>
  <si>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</si>
  <si>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</si>
  <si>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</si>
  <si>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</si>
  <si>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</si>
  <si>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</si>
  <si>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</si>
  <si>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</si>
  <si>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</si>
  <si>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</si>
  <si>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</si>
  <si>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</si>
  <si>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</si>
  <si>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</si>
  <si>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</si>
  <si>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</si>
  <si>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</si>
  <si>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</si>
  <si>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</si>
  <si>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</si>
  <si>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</si>
  <si>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</si>
  <si>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</si>
  <si>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</si>
  <si>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</si>
  <si>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</si>
  <si>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</si>
  <si>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</si>
  <si>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</si>
  <si>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</si>
  <si>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</si>
  <si>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</si>
  <si>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</si>
  <si>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</si>
  <si>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</si>
  <si>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</si>
  <si>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</si>
  <si>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</si>
  <si>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</si>
  <si>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</si>
  <si>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</si>
  <si>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</si>
  <si>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</si>
  <si>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</si>
  <si>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</si>
  <si>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</si>
  <si>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</si>
  <si>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</si>
  <si>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</si>
  <si>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</si>
  <si>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</si>
  <si>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</si>
  <si>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</si>
  <si>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</si>
  <si>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</si>
  <si>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</si>
  <si>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</si>
  <si>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</si>
  <si>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</si>
  <si>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</si>
  <si>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</si>
  <si>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</si>
  <si>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</si>
  <si>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</si>
  <si>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</si>
  <si>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</si>
  <si>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</si>
  <si>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</si>
  <si>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</si>
  <si>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</si>
  <si>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</si>
  <si>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</si>
  <si>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</si>
  <si>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</si>
  <si>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</si>
  <si>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</si>
  <si>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</si>
  <si>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</si>
  <si>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</si>
  <si>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</si>
  <si>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</si>
  <si>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</si>
  <si>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</si>
  <si>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</si>
  <si>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</si>
  <si>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</si>
  <si>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</si>
  <si>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</si>
  <si>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</si>
  <si>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</si>
  <si>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</si>
  <si>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</si>
  <si>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</si>
  <si>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</si>
  <si>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</si>
  <si>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</si>
  <si>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</si>
  <si>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</si>
  <si>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</si>
  <si>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</si>
  <si>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</si>
  <si>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</si>
  <si>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</si>
  <si>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</si>
  <si>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</si>
  <si>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</si>
  <si>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</si>
  <si>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</si>
  <si>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</si>
  <si>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</si>
  <si>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</si>
  <si>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</si>
  <si>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</si>
  <si>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</si>
  <si>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</si>
  <si>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</si>
  <si>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</si>
  <si>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</si>
  <si>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</si>
  <si>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</si>
  <si>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</si>
  <si>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</si>
  <si>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</si>
  <si>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</si>
  <si>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</si>
  <si>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</si>
  <si>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</si>
  <si>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</si>
  <si>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</si>
  <si>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</si>
  <si>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</si>
  <si>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</si>
  <si>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</si>
  <si>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</si>
  <si>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</si>
  <si>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</si>
  <si>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</si>
  <si>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</si>
  <si>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</si>
  <si>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</si>
  <si>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</si>
  <si>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</si>
  <si>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</si>
  <si>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</si>
  <si>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</si>
  <si>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</si>
  <si>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</si>
  <si>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</si>
  <si>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</si>
  <si>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</si>
  <si>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</si>
  <si>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</si>
  <si>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</si>
  <si>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</si>
  <si>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</si>
  <si>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</si>
  <si>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</si>
  <si>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</si>
  <si>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</si>
  <si>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</si>
  <si>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</si>
  <si>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</si>
  <si>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</si>
  <si>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</si>
  <si>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</si>
  <si>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</si>
  <si>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</si>
  <si>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</si>
  <si>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</si>
  <si>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</si>
  <si>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</si>
  <si>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</si>
  <si>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</si>
  <si>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</si>
  <si>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</si>
  <si>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</si>
  <si>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</si>
  <si>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</si>
  <si>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</si>
  <si>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</si>
  <si>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</si>
  <si>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</si>
  <si>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</si>
  <si>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</si>
  <si>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</si>
  <si>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</si>
  <si>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</si>
  <si>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</si>
  <si>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</si>
  <si>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</si>
  <si>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</si>
  <si>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</si>
  <si>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</si>
  <si>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</si>
  <si>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</si>
  <si>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</si>
  <si>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</si>
  <si>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</si>
  <si>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</si>
  <si>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</si>
  <si>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</si>
  <si>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</si>
  <si>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</si>
  <si>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</si>
  <si>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</si>
  <si>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</si>
  <si>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</si>
  <si>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</si>
  <si>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</si>
  <si>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</si>
  <si>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</si>
  <si>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</si>
  <si>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</si>
  <si>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</si>
  <si>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</si>
  <si>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</si>
  <si>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</si>
  <si>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</si>
  <si>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</si>
  <si>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</si>
  <si>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</si>
  <si>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</si>
  <si>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</si>
  <si>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</si>
  <si>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</si>
  <si>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</si>
  <si>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</si>
  <si>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</si>
  <si>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</si>
  <si>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</si>
  <si>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</si>
  <si>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</si>
  <si>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</si>
  <si>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</si>
  <si>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</si>
  <si>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</si>
  <si>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</si>
  <si>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</si>
  <si>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</si>
  <si>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</si>
  <si>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</si>
  <si>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</si>
  <si>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</si>
  <si>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</si>
  <si>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</si>
  <si>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</si>
  <si>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</si>
  <si>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</si>
  <si>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</si>
  <si>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</si>
  <si>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</si>
  <si>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</si>
  <si>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</si>
  <si>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</si>
  <si>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</si>
  <si>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</si>
  <si>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</si>
  <si>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</si>
  <si>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</si>
  <si>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</si>
  <si>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</si>
  <si>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</si>
  <si>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</si>
  <si>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</si>
  <si>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</si>
  <si>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</si>
  <si>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</si>
  <si>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</si>
  <si>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</si>
  <si>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</si>
  <si>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</si>
  <si>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</si>
  <si>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</si>
  <si>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</si>
  <si>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</si>
  <si>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</si>
  <si>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</si>
  <si>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</si>
  <si>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</si>
  <si>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</si>
  <si>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</si>
  <si>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</si>
  <si>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</si>
  <si>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</si>
  <si>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</si>
  <si>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</si>
  <si>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</si>
  <si>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</si>
  <si>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</si>
  <si>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</si>
  <si>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</si>
  <si>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</si>
  <si>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</si>
  <si>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</si>
  <si>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</si>
  <si>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</si>
  <si>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</si>
  <si>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</si>
  <si>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</si>
  <si>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</si>
  <si>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</si>
  <si>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</si>
  <si>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</si>
  <si>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</si>
  <si>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</si>
  <si>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</si>
  <si>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</si>
  <si>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</si>
  <si>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</si>
  <si>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</si>
  <si>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</si>
  <si>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</si>
  <si>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</si>
  <si>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</si>
  <si>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</si>
  <si>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</si>
  <si>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</si>
  <si>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</si>
  <si>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</si>
  <si>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</si>
  <si>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</si>
  <si>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</si>
  <si>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</si>
  <si>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</si>
  <si>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</si>
  <si>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</si>
  <si>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</si>
  <si>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</si>
  <si>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</si>
  <si>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</si>
  <si>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</si>
  <si>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</si>
  <si>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</si>
  <si>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</si>
  <si>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</si>
  <si>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</si>
  <si>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</si>
  <si>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</si>
  <si>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</si>
  <si>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</si>
  <si>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</si>
  <si>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</si>
  <si>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</si>
  <si>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</si>
  <si>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</si>
  <si>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</si>
  <si>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</si>
  <si>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</si>
  <si>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</si>
  <si>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</si>
  <si>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</si>
  <si>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</si>
  <si>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</si>
  <si>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</si>
  <si>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</si>
  <si>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</si>
  <si>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</si>
  <si>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</si>
  <si>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</si>
  <si>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</si>
  <si>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</si>
  <si>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</si>
  <si>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</si>
  <si>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</si>
  <si>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</si>
  <si>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</si>
  <si>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</si>
  <si>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</si>
  <si>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</si>
  <si>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</si>
  <si>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</si>
  <si>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</si>
  <si>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</si>
  <si>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</si>
  <si>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</si>
  <si>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</si>
  <si>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</si>
  <si>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</si>
  <si>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</si>
  <si>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</si>
  <si>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</si>
  <si>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</si>
  <si>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</si>
  <si>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</si>
  <si>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</si>
  <si>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</si>
  <si>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</si>
  <si>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</si>
  <si>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</si>
  <si>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</si>
  <si>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</si>
  <si>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</si>
  <si>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</si>
  <si>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</si>
  <si>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</si>
  <si>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</si>
  <si>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</si>
  <si>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</si>
  <si>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</si>
  <si>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</si>
  <si>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</si>
  <si>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</si>
  <si>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</si>
  <si>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</si>
  <si>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</si>
  <si>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</si>
  <si>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</si>
  <si>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</si>
  <si>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</si>
  <si>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</si>
  <si>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</si>
  <si>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</si>
  <si>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</si>
  <si>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</si>
  <si>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</si>
  <si>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</si>
  <si>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</si>
  <si>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</si>
  <si>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</si>
  <si>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</si>
  <si>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</si>
  <si>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</si>
  <si>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</si>
  <si>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</si>
  <si>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</si>
  <si>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</si>
  <si>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</si>
  <si>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</si>
  <si>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</si>
  <si>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</si>
  <si>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</si>
  <si>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</si>
  <si>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</si>
  <si>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</si>
  <si>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</si>
  <si>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</si>
  <si>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</si>
  <si>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</si>
  <si>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</si>
  <si>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</si>
  <si>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</si>
  <si>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</si>
  <si>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</si>
  <si>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</si>
  <si>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</si>
  <si>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</si>
  <si>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</si>
  <si>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</si>
  <si>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</si>
  <si>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</si>
  <si>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</si>
  <si>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</si>
  <si>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</si>
  <si>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</si>
  <si>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</si>
  <si>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</si>
  <si>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</si>
  <si>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</si>
  <si>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</si>
  <si>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</si>
  <si>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</si>
  <si>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</si>
  <si>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</si>
  <si>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</si>
  <si>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</si>
  <si>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</si>
  <si>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</si>
  <si>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</si>
  <si>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</si>
  <si>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</si>
  <si>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</si>
  <si>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</si>
  <si>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</si>
  <si>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</si>
  <si>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</si>
  <si>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</si>
  <si>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</si>
  <si>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</si>
  <si>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</si>
  <si>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</si>
  <si>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</si>
  <si>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</si>
  <si>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</si>
  <si>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</si>
  <si>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</si>
  <si>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</si>
  <si>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</si>
  <si>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</si>
  <si>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</si>
  <si>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</si>
  <si>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</si>
  <si>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</si>
  <si>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</si>
  <si>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</si>
  <si>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</si>
  <si>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</si>
  <si>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</si>
  <si>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</si>
  <si>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</si>
  <si>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</si>
  <si>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</si>
  <si>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</si>
  <si>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</si>
  <si>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</si>
  <si>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</si>
  <si>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</si>
  <si>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</si>
  <si>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</si>
  <si>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</si>
  <si>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</si>
  <si>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</si>
  <si>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</si>
  <si>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</si>
  <si>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</si>
  <si>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</si>
  <si>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</si>
  <si>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</si>
  <si>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</si>
  <si>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</si>
  <si>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</si>
  <si>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</si>
  <si>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</si>
  <si>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</si>
  <si>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</si>
  <si>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</si>
  <si>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</si>
  <si>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</si>
  <si>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</si>
  <si>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</si>
  <si>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</si>
  <si>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</si>
  <si>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</si>
  <si>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</si>
  <si>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</si>
  <si>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</si>
  <si>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</si>
  <si>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</si>
  <si>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</si>
  <si>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</si>
  <si>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</si>
  <si>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</si>
  <si>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</si>
  <si>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</si>
  <si>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</si>
  <si>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</si>
  <si>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</si>
  <si>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</si>
  <si>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</si>
  <si>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</si>
  <si>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</si>
  <si>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</si>
  <si>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</si>
  <si>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</si>
  <si>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</si>
  <si>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</si>
  <si>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</si>
  <si>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</si>
  <si>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</si>
  <si>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</si>
  <si>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</si>
  <si>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</si>
  <si>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</si>
  <si>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</si>
  <si>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</si>
  <si>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</si>
  <si>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</si>
  <si>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</si>
  <si>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</si>
  <si>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</si>
  <si>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</si>
  <si>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</si>
  <si>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</si>
  <si>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</si>
  <si>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</si>
  <si>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</si>
  <si>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</si>
  <si>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</si>
  <si>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</si>
  <si>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</si>
  <si>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</si>
  <si>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</si>
  <si>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</si>
  <si>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</si>
  <si>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</si>
  <si>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</si>
  <si>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</si>
  <si>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</si>
  <si>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</si>
  <si>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</si>
  <si>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</si>
  <si>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</si>
  <si>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</si>
  <si>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</si>
  <si>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</si>
  <si>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</si>
  <si>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</si>
  <si>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</si>
  <si>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</si>
  <si>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</si>
  <si>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</si>
  <si>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</si>
  <si>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</si>
  <si>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</si>
  <si>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</si>
  <si>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</si>
  <si>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</si>
  <si>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</si>
  <si>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</si>
  <si>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</si>
  <si>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</si>
  <si>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</si>
  <si>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</si>
  <si>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</si>
  <si>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</si>
  <si>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</si>
  <si>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</si>
  <si>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</si>
  <si>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</si>
  <si>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</si>
  <si>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</si>
  <si>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</si>
  <si>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</si>
  <si>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</si>
  <si>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</si>
  <si>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</si>
  <si>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</si>
  <si>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</si>
  <si>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</si>
  <si>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</si>
  <si>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</si>
  <si>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</si>
  <si>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</si>
  <si>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</si>
  <si>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</si>
  <si>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</si>
  <si>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</si>
  <si>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</si>
  <si>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</si>
  <si>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</si>
  <si>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</si>
  <si>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</si>
  <si>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</si>
  <si>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</si>
  <si>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</si>
  <si>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</si>
  <si>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</si>
  <si>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</si>
  <si>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</si>
  <si>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</si>
  <si>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</si>
  <si>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</si>
  <si>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</si>
  <si>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</si>
  <si>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</si>
  <si>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</si>
  <si>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</si>
  <si>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</si>
  <si>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</si>
  <si>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</si>
  <si>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</si>
  <si>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</si>
  <si>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</si>
  <si>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</si>
  <si>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</si>
  <si>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</si>
  <si>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</si>
  <si>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</si>
  <si>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</si>
  <si>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</si>
  <si>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</si>
  <si>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</si>
  <si>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</si>
  <si>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</si>
  <si>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</si>
  <si>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</si>
  <si>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</si>
  <si>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</si>
  <si>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</si>
  <si>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</si>
  <si>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</si>
  <si>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</si>
  <si>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</si>
  <si>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</si>
  <si>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</si>
  <si>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</si>
  <si>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</si>
  <si>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</si>
  <si>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</si>
  <si>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</si>
  <si>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</si>
  <si>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</si>
  <si>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</si>
  <si>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</si>
  <si>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</si>
  <si>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</si>
  <si>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</si>
  <si>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</si>
  <si>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</si>
  <si>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</si>
  <si>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</si>
  <si>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</si>
  <si>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</si>
  <si>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</si>
  <si>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</si>
  <si>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</si>
  <si>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</si>
  <si>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</si>
  <si>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</si>
  <si>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</si>
  <si>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</si>
  <si>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</si>
  <si>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</si>
  <si>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</si>
  <si>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</si>
  <si>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</si>
  <si>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</si>
  <si>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</si>
  <si>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</si>
  <si>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</si>
  <si>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</si>
  <si>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</si>
  <si>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</si>
  <si>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</si>
  <si>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</si>
  <si>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</si>
  <si>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</si>
  <si>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</si>
  <si>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</si>
  <si>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</si>
  <si>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</si>
  <si>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</si>
  <si>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</si>
  <si>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</si>
  <si>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</si>
  <si>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</si>
  <si>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</si>
  <si>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</si>
  <si>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</si>
  <si>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</si>
  <si>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</si>
  <si>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</si>
  <si>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</si>
  <si>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</si>
  <si>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</si>
  <si>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</si>
  <si>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</si>
  <si>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</si>
  <si>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</si>
  <si>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</si>
  <si>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</si>
  <si>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</si>
  <si>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</si>
  <si>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</si>
  <si>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</si>
  <si>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</si>
  <si>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</si>
  <si>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</si>
  <si>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</si>
  <si>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</si>
  <si>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</si>
  <si>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</si>
  <si>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</si>
  <si>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</si>
  <si>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</si>
  <si>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</si>
  <si>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</si>
  <si>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</si>
  <si>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</si>
  <si>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</si>
  <si>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</si>
  <si>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</si>
  <si>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</si>
  <si>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</si>
  <si>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</si>
  <si>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</si>
  <si>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</si>
  <si>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</si>
  <si>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</si>
  <si>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</si>
  <si>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</si>
  <si>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</si>
  <si>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</si>
  <si>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</si>
  <si>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</si>
  <si>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</si>
  <si>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</si>
  <si>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</si>
  <si>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</si>
  <si>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</si>
  <si>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</si>
  <si>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</si>
  <si>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</si>
  <si>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</si>
  <si>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</si>
  <si>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</si>
  <si>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</si>
  <si>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</si>
  <si>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</si>
  <si>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</si>
  <si>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</si>
  <si>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</si>
  <si>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</si>
  <si>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</si>
  <si>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</si>
  <si>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</si>
  <si>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</si>
  <si>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</si>
  <si>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</si>
  <si>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</si>
  <si>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</si>
  <si>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</si>
  <si>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</si>
  <si>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</si>
  <si>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</si>
  <si>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</si>
  <si>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</si>
  <si>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</si>
  <si>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</si>
  <si>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</si>
  <si>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</si>
  <si>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</si>
  <si>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</si>
  <si>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</si>
  <si>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</si>
  <si>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</si>
  <si>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</si>
  <si>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</si>
  <si>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</si>
  <si>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</si>
  <si>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</si>
  <si>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</si>
  <si>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</si>
  <si>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</si>
  <si>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</si>
  <si>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</si>
  <si>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</si>
  <si>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</si>
  <si>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</si>
  <si>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</si>
  <si>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</si>
  <si>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</si>
  <si>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</si>
  <si>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</si>
  <si>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</si>
  <si>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</si>
  <si>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</si>
  <si>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</si>
  <si>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</si>
  <si>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</si>
  <si>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</si>
  <si>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</si>
  <si>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</si>
  <si>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</si>
  <si>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</si>
  <si>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</si>
  <si>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</si>
  <si>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</si>
  <si>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</si>
  <si>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</si>
  <si>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</si>
  <si>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</si>
  <si>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</si>
  <si>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</si>
  <si>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</si>
  <si>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</si>
  <si>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</si>
  <si>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</si>
  <si>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</si>
  <si>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</si>
  <si>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</si>
  <si>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</si>
  <si>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</si>
  <si>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</si>
  <si>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</si>
  <si>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</si>
  <si>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</si>
  <si>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</si>
  <si>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</si>
  <si>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</si>
  <si>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</si>
  <si>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</si>
  <si>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</si>
  <si>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</si>
  <si>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</si>
  <si>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</si>
  <si>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</si>
  <si>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</si>
  <si>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</si>
  <si>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</si>
  <si>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</si>
  <si>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</si>
  <si>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</si>
  <si>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</si>
  <si>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</si>
  <si>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</si>
  <si>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</si>
  <si>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</si>
  <si>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</si>
  <si>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</si>
  <si>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</si>
  <si>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</si>
  <si>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</si>
  <si>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</si>
  <si>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</si>
  <si>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</si>
  <si>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</si>
  <si>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</si>
  <si>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</si>
  <si>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</si>
  <si>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</si>
  <si>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</si>
  <si>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</si>
  <si>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</si>
  <si>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</si>
  <si>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</si>
  <si>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</si>
  <si>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</si>
  <si>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</si>
  <si>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</si>
  <si>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</si>
  <si>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</si>
  <si>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</si>
  <si>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</si>
  <si>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</si>
  <si>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</si>
  <si>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</si>
  <si>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</si>
  <si>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</si>
  <si>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</si>
  <si>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</si>
  <si>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</si>
  <si>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</si>
  <si>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</si>
  <si>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</si>
  <si>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</si>
  <si>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</si>
  <si>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</si>
  <si>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</si>
  <si>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</si>
  <si>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</si>
  <si>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</si>
  <si>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</si>
  <si>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</si>
  <si>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</si>
  <si>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</si>
  <si>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</si>
  <si>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</si>
  <si>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</si>
  <si>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</si>
  <si>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</si>
  <si>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</si>
  <si>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</si>
  <si>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</si>
  <si>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</si>
  <si>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</si>
  <si>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</si>
  <si>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</si>
  <si>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</si>
  <si>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</si>
  <si>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</si>
  <si>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</si>
  <si>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</si>
  <si>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</si>
  <si>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</si>
  <si>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</si>
  <si>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</si>
  <si>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</si>
  <si>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</si>
  <si>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</si>
  <si>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</si>
  <si>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</si>
  <si>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</si>
  <si>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</si>
  <si>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</si>
  <si>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</si>
  <si>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</si>
  <si>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</si>
  <si>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</si>
  <si>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</si>
  <si>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</si>
  <si>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</si>
  <si>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</si>
  <si>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</si>
  <si>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</si>
  <si>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</si>
  <si>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</si>
  <si>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</si>
  <si>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</si>
  <si>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</si>
  <si>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</si>
  <si>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</si>
  <si>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</si>
  <si>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</si>
  <si>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</si>
  <si>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</si>
  <si>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</si>
  <si>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</si>
  <si>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</si>
  <si>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</si>
  <si>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</si>
  <si>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</si>
  <si>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</si>
  <si>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</si>
  <si>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</si>
  <si>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</si>
  <si>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</si>
  <si>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</si>
  <si>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</si>
  <si>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</si>
  <si>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</si>
  <si>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</si>
  <si>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</si>
  <si>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</si>
  <si>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</si>
  <si>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</si>
  <si>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</si>
  <si>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</si>
  <si>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</si>
  <si>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</si>
  <si>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</si>
  <si>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</si>
  <si>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</si>
  <si>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</si>
  <si>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</si>
  <si>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</si>
  <si>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</si>
  <si>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</si>
  <si>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</si>
  <si>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</si>
  <si>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</si>
  <si>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</si>
  <si>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</si>
  <si>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</si>
  <si>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</si>
  <si>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</si>
  <si>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</si>
  <si>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</si>
  <si>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</si>
  <si>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</si>
  <si>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</si>
  <si>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</si>
  <si>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</si>
  <si>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</si>
  <si>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</si>
  <si>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</si>
  <si>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</si>
  <si>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</si>
  <si>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</si>
  <si>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</si>
  <si>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</si>
  <si>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</si>
  <si>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</si>
  <si>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</si>
  <si>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</si>
  <si>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</si>
  <si>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</si>
  <si>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</si>
  <si>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</si>
  <si>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</si>
  <si>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</si>
  <si>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</si>
  <si>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</si>
  <si>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</si>
  <si>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</si>
  <si>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</si>
  <si>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</si>
  <si>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</si>
  <si>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</si>
  <si>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</si>
  <si>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</si>
  <si>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</si>
  <si>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</si>
  <si>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</si>
  <si>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</si>
  <si>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</si>
  <si>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</si>
  <si>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</si>
  <si>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</si>
  <si>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</si>
  <si>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</si>
  <si>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</si>
  <si>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</si>
  <si>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</si>
  <si>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</si>
  <si>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</si>
  <si>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</si>
  <si>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</si>
  <si>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</si>
  <si>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</si>
  <si>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</si>
  <si>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</si>
  <si>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</si>
  <si>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</si>
  <si>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</si>
  <si>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</si>
  <si>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</si>
  <si>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</si>
  <si>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</si>
  <si>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</si>
  <si>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</si>
  <si>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</si>
  <si>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</si>
  <si>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</si>
  <si>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</si>
  <si>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</si>
  <si>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</si>
  <si>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</si>
  <si>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</si>
  <si>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</si>
  <si>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</si>
  <si>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</si>
  <si>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</si>
  <si>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</si>
  <si>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</si>
  <si>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</si>
  <si>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</si>
  <si>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</si>
  <si>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</si>
  <si>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</si>
  <si>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</si>
  <si>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</si>
  <si>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</si>
  <si>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</si>
  <si>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</si>
  <si>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</si>
  <si>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</si>
  <si>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</si>
  <si>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</si>
  <si>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</si>
  <si>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</si>
  <si>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</si>
  <si>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</si>
  <si>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</si>
  <si>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</si>
  <si>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</si>
  <si>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</si>
  <si>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</si>
  <si>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</si>
  <si>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</si>
  <si>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</si>
  <si>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</si>
  <si>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</si>
  <si>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</si>
  <si>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</si>
  <si>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</si>
  <si>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</si>
  <si>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</si>
  <si>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</si>
  <si>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</si>
  <si>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</si>
  <si>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</si>
  <si>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</si>
  <si>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</si>
  <si>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</si>
  <si>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</si>
  <si>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</si>
  <si>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</si>
  <si>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</si>
  <si>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</si>
  <si>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</si>
  <si>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</si>
  <si>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</si>
  <si>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</si>
  <si>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</si>
  <si>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</si>
  <si>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</si>
  <si>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</si>
  <si>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</si>
  <si>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</si>
  <si>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</si>
  <si>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</si>
  <si>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</si>
  <si>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</si>
  <si>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</si>
  <si>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</si>
  <si>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</si>
  <si>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</si>
  <si>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</si>
  <si>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</si>
  <si>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</si>
  <si>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</si>
  <si>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</si>
  <si>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</si>
  <si>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</si>
  <si>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</si>
  <si>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</si>
  <si>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</si>
  <si>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</si>
  <si>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</si>
  <si>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</si>
  <si>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</si>
  <si>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</si>
  <si>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</si>
  <si>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</si>
  <si>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</si>
  <si>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</si>
  <si>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</si>
  <si>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</si>
  <si>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</si>
  <si>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</si>
  <si>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</si>
  <si>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</si>
  <si>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</si>
  <si>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</si>
  <si>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</si>
  <si>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</si>
  <si>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</si>
  <si>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</si>
  <si>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</si>
  <si>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</si>
  <si>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</si>
  <si>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</si>
  <si>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</si>
  <si>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</si>
  <si>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</si>
  <si>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</si>
  <si>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</si>
  <si>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</si>
  <si>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</si>
  <si>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</si>
  <si>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</si>
  <si>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</si>
  <si>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</si>
  <si>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</si>
  <si>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</si>
  <si>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</si>
  <si>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</si>
  <si>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</si>
  <si>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</si>
  <si>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</si>
  <si>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</si>
  <si>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</si>
  <si>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</si>
  <si>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</si>
  <si>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</si>
  <si>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</si>
  <si>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</si>
  <si>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</si>
  <si>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</si>
  <si>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</si>
  <si>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</si>
  <si>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</si>
  <si>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</si>
  <si>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</si>
  <si>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</si>
  <si>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</si>
  <si>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</si>
  <si>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</si>
  <si>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</si>
  <si>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</si>
  <si>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</si>
  <si>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</si>
  <si>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</si>
  <si>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</si>
  <si>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</si>
  <si>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</si>
  <si>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</si>
  <si>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</si>
  <si>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</si>
  <si>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</si>
  <si>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</si>
  <si>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</si>
  <si>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</si>
  <si>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</si>
  <si>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</si>
  <si>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</si>
  <si>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</si>
  <si>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</si>
  <si>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</si>
  <si>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</si>
  <si>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</si>
  <si>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</si>
  <si>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</si>
  <si>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</si>
  <si>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</si>
  <si>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</si>
  <si>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</si>
  <si>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</si>
  <si>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</si>
  <si>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</si>
  <si>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</si>
  <si>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</si>
  <si>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</si>
  <si>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</si>
  <si>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</si>
  <si>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</si>
  <si>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</si>
  <si>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</si>
  <si>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</si>
  <si>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</si>
  <si>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</si>
  <si>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</si>
  <si>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</si>
  <si>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</si>
  <si>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</si>
  <si>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</si>
  <si>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</si>
  <si>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</si>
  <si>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</si>
  <si>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</si>
  <si>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</si>
  <si>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</si>
  <si>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</si>
  <si>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</si>
  <si>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</si>
  <si>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</si>
  <si>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</si>
  <si>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</si>
  <si>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</si>
  <si>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</si>
  <si>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</si>
  <si>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</si>
  <si>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</si>
  <si>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</si>
  <si>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</si>
  <si>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</si>
  <si>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</si>
  <si>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</si>
  <si>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</si>
  <si>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</si>
  <si>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</si>
  <si>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</si>
  <si>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</si>
  <si>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</si>
  <si>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</si>
  <si>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</si>
  <si>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</si>
  <si>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</si>
  <si>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</si>
  <si>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</si>
  <si>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</si>
  <si>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</si>
  <si>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</si>
  <si>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</si>
  <si>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</si>
  <si>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</si>
  <si>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</si>
  <si>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</si>
  <si>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</si>
  <si>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</si>
  <si>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</si>
  <si>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</si>
  <si>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</si>
  <si>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</si>
  <si>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</si>
  <si>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</si>
  <si>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</si>
  <si>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</si>
  <si>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</si>
  <si>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</si>
  <si>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</si>
  <si>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</si>
  <si>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</si>
  <si>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</si>
  <si>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</si>
  <si>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</si>
  <si>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</si>
  <si>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</si>
  <si>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</si>
  <si>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</si>
  <si>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</si>
  <si>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</si>
  <si>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</si>
  <si>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</si>
  <si>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</si>
  <si>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</si>
  <si>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</si>
  <si>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</si>
  <si>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</si>
  <si>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</si>
  <si>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</si>
  <si>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</si>
  <si>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</si>
  <si>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</si>
  <si>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</si>
  <si>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</si>
  <si>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</si>
  <si>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</si>
  <si>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</si>
  <si>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</si>
  <si>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</si>
  <si>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</si>
  <si>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</si>
  <si>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</si>
  <si>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</si>
  <si>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</si>
  <si>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</si>
  <si>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</si>
  <si>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</si>
  <si>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</si>
  <si>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</si>
  <si>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</si>
  <si>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</si>
  <si>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</si>
  <si>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</si>
  <si>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</si>
  <si>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</si>
  <si>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</si>
  <si>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</si>
  <si>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</si>
  <si>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</si>
  <si>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</si>
  <si>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</si>
  <si>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</si>
  <si>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</si>
  <si>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</si>
  <si>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</si>
  <si>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</si>
  <si>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</si>
  <si>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</si>
  <si>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</si>
  <si>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</si>
  <si>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</si>
  <si>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</si>
  <si>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</si>
  <si>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</si>
  <si>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</si>
  <si>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</si>
  <si>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</si>
  <si>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</si>
  <si>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</si>
  <si>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</si>
  <si>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</si>
  <si>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</si>
  <si>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</si>
  <si>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</si>
  <si>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</si>
  <si>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</si>
  <si>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</si>
  <si>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</si>
  <si>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</si>
  <si>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</si>
  <si>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</si>
  <si>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</si>
  <si>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</si>
  <si>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</si>
  <si>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</si>
  <si>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</si>
  <si>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</si>
  <si>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</si>
  <si>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</si>
  <si>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</si>
  <si>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</si>
  <si>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</si>
  <si>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</si>
  <si>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</si>
  <si>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</si>
  <si>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</si>
  <si>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</si>
  <si>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</si>
  <si>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</si>
  <si>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</si>
  <si>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</si>
  <si>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</si>
  <si>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</si>
  <si>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</si>
  <si>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</si>
  <si>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</si>
  <si>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</si>
  <si>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</si>
  <si>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</si>
  <si>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</si>
  <si>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</si>
  <si>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</si>
  <si>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</si>
  <si>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</si>
  <si>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</si>
  <si>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</si>
  <si>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</si>
  <si>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</si>
  <si>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</si>
  <si>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</si>
  <si>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</si>
  <si>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</si>
  <si>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</si>
  <si>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</si>
  <si>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</si>
  <si>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</si>
  <si>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</si>
  <si>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</si>
  <si>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</si>
  <si>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</si>
  <si>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</si>
  <si>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</si>
  <si>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</si>
  <si>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</si>
  <si>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</si>
  <si>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</si>
  <si>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</si>
  <si>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</si>
  <si>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</si>
  <si>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</si>
  <si>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</si>
  <si>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</si>
  <si>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</si>
  <si>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</si>
  <si>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</si>
  <si>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</si>
  <si>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</si>
  <si>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</si>
  <si>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</si>
  <si>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</si>
  <si>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</si>
  <si>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</si>
  <si>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</si>
  <si>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</si>
  <si>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</si>
  <si>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</si>
  <si>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</si>
  <si>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</si>
  <si>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</si>
  <si>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</si>
  <si>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</si>
  <si>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</si>
  <si>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</si>
  <si>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</si>
  <si>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</si>
  <si>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</si>
  <si>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</si>
  <si>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</si>
  <si>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</si>
  <si>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</si>
  <si>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</si>
  <si>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</si>
  <si>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</si>
  <si>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</si>
  <si>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</si>
  <si>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</si>
  <si>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</si>
  <si>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</si>
  <si>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</si>
  <si>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</si>
  <si>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</si>
  <si>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</si>
  <si>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</si>
  <si>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</si>
  <si>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</si>
  <si>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</si>
  <si>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</si>
  <si>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</si>
  <si>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</si>
  <si>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</si>
  <si>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</si>
  <si>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</si>
  <si>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</si>
  <si>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</si>
  <si>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</si>
  <si>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</si>
  <si>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</si>
  <si>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</si>
  <si>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</si>
  <si>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</si>
  <si>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</si>
  <si>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</si>
  <si>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</si>
  <si>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</si>
  <si>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</si>
  <si>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</si>
  <si>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</si>
  <si>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</si>
  <si>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</si>
  <si>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</si>
  <si>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</si>
  <si>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</si>
  <si>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</si>
  <si>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</si>
  <si>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</si>
  <si>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</si>
  <si>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</si>
  <si>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</si>
  <si>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</si>
  <si>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</si>
  <si>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</si>
  <si>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</si>
  <si>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</si>
  <si>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</si>
  <si>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</si>
  <si>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</si>
  <si>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</si>
  <si>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</si>
  <si>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</si>
  <si>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</si>
  <si>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</si>
  <si>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</si>
  <si>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</si>
  <si>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</si>
  <si>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</si>
  <si>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</si>
  <si>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</si>
  <si>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</si>
  <si>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</si>
  <si>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</si>
  <si>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</si>
  <si>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</si>
  <si>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</si>
  <si>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</si>
  <si>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</si>
  <si>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</si>
  <si>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</si>
  <si>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</si>
  <si>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</si>
  <si>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</si>
  <si>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</si>
  <si>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</si>
  <si>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</si>
  <si>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</si>
  <si>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</si>
  <si>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</si>
  <si>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</si>
  <si>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</si>
  <si>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</si>
  <si>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</si>
  <si>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</si>
  <si>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</si>
  <si>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</si>
  <si>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</si>
  <si>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</si>
  <si>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</si>
  <si>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</si>
  <si>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</si>
  <si>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</si>
  <si>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</si>
  <si>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</si>
  <si>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</si>
  <si>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</si>
  <si>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</si>
  <si>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</si>
  <si>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</si>
  <si>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</si>
  <si>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</si>
  <si>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</si>
  <si>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</si>
  <si>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</si>
  <si>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</si>
  <si>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</si>
  <si>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</si>
  <si>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</si>
  <si>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</si>
  <si>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</si>
  <si>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</si>
  <si>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</si>
  <si>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</si>
  <si>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</si>
  <si>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</si>
  <si>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</si>
  <si>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</si>
  <si>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</si>
  <si>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</si>
  <si>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</si>
  <si>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</si>
  <si>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</si>
  <si>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</si>
  <si>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</si>
  <si>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</si>
  <si>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</si>
  <si>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</si>
  <si>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</si>
  <si>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</si>
  <si>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</si>
  <si>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</si>
  <si>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</si>
  <si>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</si>
  <si>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</si>
  <si>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</si>
  <si>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</si>
  <si>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</si>
  <si>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</si>
  <si>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</si>
  <si>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</si>
  <si>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</si>
  <si>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</si>
  <si>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</si>
  <si>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</si>
  <si>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</si>
  <si>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</si>
  <si>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</si>
  <si>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</si>
  <si>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</si>
  <si>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</si>
  <si>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</si>
  <si>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</si>
  <si>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</si>
  <si>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</si>
  <si>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</si>
  <si>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</si>
  <si>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</si>
  <si>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</si>
  <si>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</si>
  <si>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</si>
  <si>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</si>
  <si>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</si>
  <si>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</si>
  <si>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</si>
  <si>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</si>
  <si>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</si>
  <si>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</si>
  <si>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</si>
  <si>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</si>
  <si>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</si>
  <si>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</si>
  <si>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</si>
  <si>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</si>
  <si>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</si>
  <si>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</si>
  <si>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</si>
  <si>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</si>
  <si>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</si>
  <si>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</si>
  <si>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</si>
  <si>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</si>
  <si>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</si>
  <si>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</si>
  <si>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</si>
  <si>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</si>
  <si>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</si>
  <si>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</si>
  <si>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</si>
  <si>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</si>
  <si>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</si>
  <si>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</si>
  <si>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</si>
  <si>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</si>
  <si>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</si>
  <si>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</si>
  <si>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</si>
  <si>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</si>
  <si>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</si>
  <si>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</si>
  <si>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</si>
  <si>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</si>
  <si>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</si>
  <si>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</si>
  <si>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</si>
  <si>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</si>
  <si>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</si>
  <si>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</si>
  <si>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</si>
  <si>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</si>
  <si>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</si>
  <si>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</si>
  <si>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</si>
  <si>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</si>
  <si>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</si>
  <si>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</si>
  <si>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</si>
  <si>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</si>
  <si>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</si>
  <si>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</si>
  <si>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</si>
  <si>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</si>
  <si>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</si>
  <si>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</si>
  <si>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</si>
  <si>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</si>
  <si>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</si>
  <si>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</si>
  <si>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</si>
  <si>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</si>
  <si>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</si>
  <si>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</si>
  <si>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</si>
  <si>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</si>
  <si>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</si>
  <si>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</si>
  <si>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</si>
  <si>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</si>
  <si>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</si>
  <si>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</si>
  <si>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</si>
  <si>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</si>
  <si>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</si>
  <si>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</si>
  <si>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</si>
  <si>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</si>
  <si>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</si>
  <si>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</si>
  <si>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</si>
  <si>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</si>
  <si>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</si>
  <si>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</si>
  <si>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</si>
  <si>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</si>
  <si>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</si>
  <si>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</si>
  <si>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</si>
  <si>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</si>
  <si>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</si>
  <si>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</si>
  <si>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</si>
  <si>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</si>
  <si>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</si>
  <si>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</si>
  <si>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</si>
  <si>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</si>
  <si>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</si>
  <si>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</si>
  <si>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</si>
  <si>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</si>
  <si>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</si>
  <si>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</si>
  <si>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</si>
  <si>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</si>
  <si>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</si>
  <si>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</si>
  <si>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</si>
  <si>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</si>
  <si>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</si>
  <si>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</si>
  <si>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</si>
  <si>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</si>
  <si>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</si>
  <si>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</si>
  <si>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</si>
  <si>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</si>
  <si>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</si>
  <si>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</si>
  <si>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</si>
  <si>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</si>
  <si>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</si>
  <si>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</si>
  <si>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</si>
  <si>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</si>
  <si>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</si>
  <si>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</si>
  <si>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</si>
  <si>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</si>
  <si>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</si>
  <si>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</si>
  <si>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</si>
  <si>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</si>
  <si>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</si>
  <si>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</si>
  <si>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</si>
  <si>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</si>
  <si>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</si>
  <si>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</si>
  <si>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</si>
  <si>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</si>
  <si>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</si>
  <si>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</si>
  <si>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</si>
  <si>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</si>
  <si>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</si>
  <si>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</si>
  <si>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</si>
  <si>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</si>
  <si>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</si>
  <si>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</si>
  <si>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</si>
  <si>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</si>
  <si>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</si>
  <si>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</si>
  <si>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</si>
  <si>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</si>
  <si>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</si>
  <si>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</si>
  <si>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</si>
  <si>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</si>
  <si>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</si>
  <si>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</si>
  <si>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</si>
  <si>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</si>
  <si>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</si>
  <si>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</si>
  <si>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</si>
  <si>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</si>
  <si>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</si>
  <si>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</si>
  <si>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</si>
  <si>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</si>
  <si>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</si>
  <si>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</si>
  <si>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</si>
  <si>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</si>
  <si>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</si>
  <si>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</si>
  <si>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</si>
  <si>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</si>
  <si>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</si>
  <si>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</si>
  <si>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</si>
  <si>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</si>
  <si>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</si>
  <si>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</si>
  <si>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</si>
  <si>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</si>
  <si>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</si>
  <si>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</si>
  <si>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</si>
  <si>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</si>
  <si>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</si>
  <si>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</si>
  <si>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</si>
  <si>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</si>
  <si>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</si>
  <si>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</si>
  <si>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</si>
  <si>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</si>
  <si>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</si>
  <si>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</si>
  <si>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</si>
  <si>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</si>
  <si>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</si>
  <si>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</si>
  <si>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</si>
  <si>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</si>
  <si>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</si>
  <si>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</si>
  <si>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</si>
  <si>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</si>
  <si>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</si>
  <si>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</si>
  <si>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</si>
  <si>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</si>
  <si>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</si>
  <si>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</si>
  <si>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</si>
  <si>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</si>
  <si>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</si>
  <si>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</si>
  <si>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</si>
  <si>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</si>
  <si>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</si>
  <si>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</si>
  <si>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</si>
  <si>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</si>
  <si>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</si>
  <si>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</si>
  <si>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</si>
  <si>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</si>
  <si>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</si>
  <si>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</si>
  <si>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</si>
  <si>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</si>
  <si>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</si>
  <si>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</si>
  <si>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</si>
  <si>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</si>
  <si>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</si>
  <si>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</si>
  <si>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</si>
  <si>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</si>
  <si>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</si>
  <si>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</si>
  <si>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</si>
  <si>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</si>
  <si>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</si>
  <si>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</si>
  <si>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</si>
  <si>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</si>
  <si>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</si>
  <si>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</si>
  <si>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</si>
  <si>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</si>
  <si>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</si>
  <si>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</si>
  <si>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</si>
  <si>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</si>
  <si>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</si>
  <si>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</si>
  <si>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</si>
  <si>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</si>
  <si>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</si>
  <si>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</si>
  <si>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</si>
  <si>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</si>
  <si>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</si>
  <si>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</si>
  <si>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</si>
  <si>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</si>
  <si>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</si>
  <si>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</si>
  <si>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</si>
  <si>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</si>
  <si>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</si>
  <si>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</si>
  <si>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</si>
  <si>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</si>
  <si>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</si>
  <si>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</si>
  <si>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</si>
  <si>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</si>
  <si>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</si>
  <si>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</si>
  <si>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</si>
  <si>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</si>
  <si>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</si>
  <si>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</si>
  <si>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</si>
  <si>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</si>
  <si>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</si>
  <si>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</si>
  <si>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</si>
  <si>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</si>
  <si>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</si>
  <si>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</si>
  <si>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</si>
  <si>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</si>
  <si>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</si>
  <si>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</si>
  <si>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</si>
  <si>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</si>
  <si>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</si>
  <si>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</si>
  <si>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</si>
  <si>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</si>
  <si>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</si>
  <si>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</si>
  <si>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</si>
  <si>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</si>
  <si>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</si>
  <si>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</si>
  <si>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</si>
  <si>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</si>
  <si>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</si>
  <si>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</si>
  <si>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</si>
  <si>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</si>
  <si>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</si>
  <si>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</si>
  <si>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</si>
  <si>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</si>
  <si>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</si>
  <si>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</si>
  <si>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</si>
  <si>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</si>
  <si>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</si>
  <si>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</si>
  <si>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</si>
  <si>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</si>
  <si>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</si>
  <si>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</si>
  <si>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</si>
  <si>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</si>
  <si>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</si>
  <si>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</si>
  <si>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</si>
  <si>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</si>
  <si>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</si>
  <si>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</si>
  <si>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</si>
  <si>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</si>
  <si>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</si>
  <si>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</si>
  <si>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</si>
  <si>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</si>
  <si>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</si>
  <si>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</si>
  <si>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</si>
  <si>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</si>
  <si>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</si>
  <si>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</si>
  <si>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</si>
  <si>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</si>
  <si>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</si>
  <si>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</si>
  <si>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</si>
  <si>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</si>
  <si>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</si>
  <si>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</si>
  <si>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</si>
  <si>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</si>
  <si>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</si>
  <si>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</si>
  <si>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</si>
  <si>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</si>
  <si>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</si>
  <si>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</si>
  <si>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</si>
  <si>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</si>
  <si>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</si>
  <si>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</si>
  <si>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</si>
  <si>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</si>
  <si>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</si>
  <si>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</si>
  <si>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</si>
  <si>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</si>
  <si>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</si>
  <si>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</si>
  <si>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</si>
  <si>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</si>
  <si>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</si>
  <si>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</si>
  <si>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</si>
  <si>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</si>
  <si>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</si>
  <si>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</si>
  <si>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</si>
  <si>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</si>
  <si>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</si>
  <si>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</si>
  <si>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</si>
  <si>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</si>
  <si>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</si>
  <si>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</si>
  <si>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</si>
  <si>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</si>
  <si>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</si>
  <si>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</si>
  <si>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</si>
  <si>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</si>
  <si>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</si>
  <si>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</si>
  <si>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</si>
  <si>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</si>
  <si>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</si>
  <si>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</si>
  <si>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</si>
  <si>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</si>
  <si>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</si>
  <si>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</si>
  <si>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</si>
  <si>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</si>
  <si>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</si>
  <si>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</si>
  <si>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</si>
  <si>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</si>
  <si>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</si>
  <si>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</si>
  <si>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</si>
  <si>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</si>
  <si>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</si>
  <si>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</si>
  <si>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</si>
  <si>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</si>
  <si>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</si>
  <si>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</si>
  <si>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</si>
  <si>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</si>
  <si>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</si>
  <si>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</si>
  <si>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</si>
  <si>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</si>
  <si>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</si>
  <si>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</si>
  <si>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</si>
  <si>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</si>
  <si>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</si>
  <si>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</si>
  <si>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</si>
  <si>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</si>
  <si>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</si>
  <si>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</si>
  <si>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</si>
  <si>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</si>
  <si>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</si>
  <si>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</si>
  <si>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</si>
  <si>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</si>
  <si>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</si>
  <si>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</si>
  <si>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</si>
  <si>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</si>
  <si>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</si>
  <si>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</si>
  <si>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</si>
  <si>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</si>
  <si>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</si>
  <si>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</si>
  <si>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</si>
  <si>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</si>
  <si>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</si>
  <si>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</si>
  <si>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</si>
  <si>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</si>
  <si>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</si>
  <si>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</si>
  <si>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</si>
  <si>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</si>
  <si>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</si>
  <si>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</si>
  <si>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</si>
  <si>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</si>
  <si>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</si>
  <si>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</si>
  <si>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</si>
  <si>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</si>
  <si>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</si>
  <si>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</si>
  <si>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</si>
  <si>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</si>
  <si>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</si>
  <si>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</si>
  <si>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</si>
  <si>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</si>
  <si>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</si>
  <si>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</si>
  <si>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</si>
  <si>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</si>
  <si>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</si>
  <si>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</si>
  <si>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</si>
  <si>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</si>
  <si>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</si>
  <si>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</si>
  <si>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</si>
  <si>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</si>
  <si>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</si>
  <si>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</si>
  <si>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</si>
  <si>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</si>
  <si>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</si>
  <si>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</si>
  <si>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</si>
  <si>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</si>
  <si>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</si>
  <si>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</si>
  <si>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</si>
  <si>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</si>
  <si>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</si>
  <si>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</si>
  <si>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</si>
  <si>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</si>
  <si>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</si>
  <si>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</si>
  <si>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</si>
  <si>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</si>
  <si>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</si>
  <si>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</si>
  <si>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</si>
  <si>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</si>
  <si>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</si>
  <si>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</si>
  <si>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</si>
  <si>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</si>
  <si>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</si>
  <si>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</si>
  <si>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</si>
  <si>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</si>
  <si>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</si>
  <si>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</si>
  <si>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</si>
  <si>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</si>
  <si>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</si>
  <si>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</si>
  <si>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</si>
  <si>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</si>
  <si>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</si>
  <si>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</si>
  <si>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</si>
  <si>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</si>
  <si>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</si>
  <si>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</si>
  <si>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</si>
  <si>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</si>
  <si>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</si>
  <si>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</si>
  <si>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</si>
  <si>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</si>
  <si>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</si>
  <si>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</si>
  <si>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</si>
  <si>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</si>
  <si>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</si>
  <si>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</si>
  <si>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</si>
  <si>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</si>
  <si>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</si>
  <si>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</si>
  <si>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</si>
  <si>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</si>
  <si>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</si>
  <si>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</si>
  <si>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</si>
  <si>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</si>
  <si>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</si>
  <si>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</si>
  <si>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</si>
  <si>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</si>
  <si>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</si>
  <si>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</si>
  <si>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</si>
  <si>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</si>
  <si>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</si>
  <si>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</si>
  <si>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</si>
  <si>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</si>
  <si>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</si>
  <si>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</si>
  <si>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</si>
  <si>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</si>
  <si>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</si>
  <si>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</si>
  <si>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</si>
  <si>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</si>
  <si>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</si>
  <si>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</si>
  <si>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</si>
  <si>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</si>
  <si>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</si>
  <si>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</si>
  <si>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</si>
  <si>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</si>
  <si>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</si>
  <si>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</si>
  <si>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</si>
  <si>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</si>
  <si>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</si>
  <si>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</si>
  <si>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</si>
  <si>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</si>
  <si>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</si>
  <si>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</si>
  <si>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</si>
  <si>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</si>
  <si>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</si>
  <si>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</si>
  <si>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</si>
  <si>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</si>
  <si>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</si>
  <si>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</si>
  <si>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</si>
  <si>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</si>
  <si>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</si>
  <si>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</si>
  <si>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</si>
  <si>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</si>
  <si>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</si>
  <si>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</si>
  <si>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</si>
  <si>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</si>
  <si>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</si>
  <si>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</si>
  <si>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</si>
  <si>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</si>
  <si>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</si>
  <si>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</si>
  <si>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</si>
  <si>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</si>
  <si>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</si>
  <si>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</si>
  <si>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</si>
  <si>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</si>
  <si>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</si>
  <si>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</si>
  <si>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</si>
  <si>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</si>
  <si>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</si>
  <si>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</si>
  <si>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</si>
  <si>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</si>
  <si>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</si>
  <si>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</si>
  <si>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</si>
  <si>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</si>
  <si>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</si>
  <si>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</si>
  <si>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</si>
  <si>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</si>
  <si>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</si>
  <si>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</si>
  <si>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</si>
  <si>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</si>
  <si>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</si>
  <si>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</si>
  <si>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</si>
  <si>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</si>
  <si>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</si>
  <si>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</si>
  <si>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</si>
  <si>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</si>
  <si>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</si>
  <si>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</si>
  <si>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</si>
  <si>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</si>
  <si>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</si>
  <si>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</si>
  <si>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</si>
  <si>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</si>
  <si>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</si>
  <si>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</si>
  <si>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</si>
  <si>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</si>
  <si>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</si>
  <si>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</si>
  <si>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</si>
  <si>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</si>
  <si>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</si>
  <si>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</si>
  <si>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</si>
  <si>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</si>
  <si>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</si>
  <si>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</si>
  <si>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</si>
  <si>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</si>
  <si>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</si>
  <si>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</si>
  <si>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</si>
  <si>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</si>
  <si>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</si>
  <si>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</si>
  <si>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</si>
  <si>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</si>
  <si>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</si>
  <si>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</si>
  <si>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</si>
  <si>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</si>
  <si>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</si>
  <si>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</si>
  <si>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</si>
  <si>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</si>
  <si>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</si>
  <si>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</si>
  <si>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</si>
  <si>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</si>
  <si>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</si>
  <si>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</si>
  <si>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</si>
  <si>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</si>
  <si>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</si>
  <si>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</si>
  <si>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</si>
  <si>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</si>
  <si>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</si>
  <si>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</si>
  <si>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</si>
  <si>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</si>
  <si>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</si>
  <si>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</si>
  <si>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</si>
  <si>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</si>
  <si>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</si>
  <si>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</si>
  <si>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</si>
  <si>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</si>
  <si>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</si>
  <si>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</si>
  <si>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</si>
  <si>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</si>
  <si>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</si>
  <si>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</si>
  <si>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</si>
  <si>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</si>
  <si>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</si>
  <si>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</si>
  <si>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</si>
  <si>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</si>
  <si>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</si>
  <si>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</si>
  <si>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</si>
  <si>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</si>
  <si>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</si>
  <si>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</si>
  <si>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</si>
  <si>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</si>
  <si>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</si>
  <si>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</si>
  <si>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</si>
  <si>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</si>
  <si>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</si>
  <si>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</si>
  <si>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</si>
  <si>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</si>
  <si>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</si>
  <si>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</si>
  <si>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</si>
  <si>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</si>
  <si>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</si>
  <si>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</si>
  <si>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</si>
  <si>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</si>
  <si>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</si>
  <si>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</si>
  <si>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</si>
  <si>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</si>
  <si>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</si>
  <si>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</si>
  <si>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</si>
  <si>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</si>
  <si>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</si>
  <si>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</si>
  <si>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</si>
  <si>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</si>
  <si>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</si>
  <si>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</si>
  <si>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</si>
  <si>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</si>
  <si>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</si>
  <si>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</si>
  <si>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</si>
  <si>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</si>
  <si>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</si>
  <si>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</si>
  <si>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</si>
  <si>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</si>
  <si>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</si>
  <si>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</si>
  <si>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</si>
  <si>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</si>
  <si>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</si>
  <si>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</si>
  <si>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</si>
  <si>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</si>
  <si>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</si>
  <si>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</si>
  <si>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</si>
  <si>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</si>
  <si>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</si>
  <si>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</si>
  <si>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</si>
  <si>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</si>
  <si>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</si>
  <si>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</si>
  <si>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</si>
  <si>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</si>
  <si>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</si>
  <si>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</si>
  <si>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</si>
  <si>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</si>
  <si>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</si>
  <si>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</si>
  <si>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</si>
  <si>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</si>
  <si>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</si>
  <si>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</si>
  <si>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</si>
  <si>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</si>
  <si>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</si>
  <si>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</si>
  <si>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</si>
  <si>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</si>
  <si>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</si>
  <si>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</si>
  <si>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</si>
  <si>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</si>
  <si>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</si>
  <si>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</si>
  <si>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</si>
  <si>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</si>
  <si>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</si>
  <si>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</si>
  <si>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</si>
  <si>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</si>
  <si>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</si>
  <si>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</si>
  <si>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</si>
  <si>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</si>
  <si>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</si>
  <si>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</si>
  <si>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</si>
  <si>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</si>
  <si>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</si>
  <si>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</si>
  <si>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</si>
  <si>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</si>
  <si>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</si>
  <si>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</si>
  <si>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</si>
  <si>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</si>
  <si>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</si>
  <si>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</si>
  <si>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</si>
  <si>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</si>
  <si>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</si>
  <si>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</si>
  <si>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</si>
  <si>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</si>
  <si>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</si>
  <si>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</si>
  <si>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</si>
  <si>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</si>
  <si>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</si>
  <si>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</si>
  <si>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</si>
  <si>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</si>
  <si>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</si>
  <si>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</si>
  <si>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</si>
  <si>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</si>
  <si>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</si>
  <si>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</si>
  <si>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</si>
  <si>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</si>
  <si>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</si>
  <si>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</si>
  <si>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</si>
  <si>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</si>
  <si>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</si>
  <si>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</si>
  <si>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</si>
  <si>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</si>
  <si>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</si>
  <si>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</si>
  <si>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</si>
  <si>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</si>
  <si>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</si>
  <si>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</si>
  <si>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</si>
  <si>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</si>
  <si>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</si>
  <si>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</si>
  <si>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</si>
  <si>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</si>
  <si>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</si>
  <si>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</si>
  <si>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</si>
  <si>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</si>
  <si>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</si>
  <si>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</si>
  <si>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</si>
  <si>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</si>
  <si>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</si>
  <si>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</si>
  <si>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</si>
  <si>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</si>
  <si>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</si>
  <si>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</si>
  <si>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</si>
  <si>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</si>
  <si>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</si>
  <si>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</si>
  <si>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</si>
  <si>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</si>
  <si>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</si>
  <si>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</si>
  <si>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</si>
  <si>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</si>
  <si>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</si>
  <si>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</si>
  <si>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</si>
  <si>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</si>
  <si>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</si>
  <si>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</si>
  <si>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</si>
  <si>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</si>
  <si>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</si>
  <si>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</si>
  <si>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</si>
  <si>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</si>
  <si>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</si>
  <si>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</si>
  <si>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</si>
  <si>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</si>
  <si>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</si>
  <si>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</si>
  <si>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</si>
  <si>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</si>
  <si>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</si>
  <si>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</si>
  <si>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</si>
  <si>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</si>
  <si>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</si>
  <si>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</si>
  <si>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</si>
  <si>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</si>
  <si>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</si>
  <si>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</si>
  <si>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</si>
  <si>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</si>
  <si>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</si>
  <si>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</si>
  <si>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</si>
  <si>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</si>
  <si>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</si>
  <si>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</si>
  <si>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</si>
  <si>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</si>
  <si>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</si>
  <si>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</si>
  <si>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</si>
  <si>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</si>
  <si>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</si>
  <si>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</si>
  <si>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</si>
  <si>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</si>
  <si>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</si>
  <si>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</si>
  <si>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</si>
  <si>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</si>
  <si>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</si>
  <si>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</si>
  <si>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</si>
  <si>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</si>
  <si>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</si>
  <si>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</si>
  <si>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</si>
  <si>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</si>
  <si>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</si>
  <si>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</si>
  <si>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</si>
  <si>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</si>
  <si>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</si>
  <si>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</si>
  <si>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</si>
  <si>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</si>
  <si>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</si>
  <si>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</si>
  <si>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</si>
  <si>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</si>
  <si>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</si>
  <si>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</si>
  <si>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</si>
  <si>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</si>
  <si>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</si>
  <si>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</si>
  <si>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</si>
  <si>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</si>
  <si>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</si>
  <si>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</si>
  <si>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</si>
  <si>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</si>
  <si>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</si>
  <si>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</si>
  <si>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</si>
  <si>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</si>
  <si>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</si>
  <si>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</si>
  <si>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</si>
  <si>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</si>
  <si>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</si>
  <si>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</si>
  <si>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</si>
  <si>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</si>
  <si>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</si>
  <si>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</si>
  <si>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</si>
  <si>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</si>
  <si>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</si>
  <si>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</si>
  <si>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</si>
  <si>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</si>
  <si>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</si>
  <si>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</si>
  <si>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</si>
  <si>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</si>
  <si>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</si>
  <si>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</si>
  <si>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</si>
  <si>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</si>
  <si>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</si>
  <si>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</si>
  <si>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</si>
  <si>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</si>
  <si>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</si>
  <si>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</si>
  <si>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</si>
  <si>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</si>
  <si>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</si>
  <si>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</si>
  <si>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</si>
  <si>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</si>
  <si>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</si>
  <si>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</si>
  <si>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</si>
  <si>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</si>
  <si>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</si>
  <si>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</si>
  <si>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</si>
  <si>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</si>
  <si>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</si>
  <si>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</si>
  <si>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</si>
  <si>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</si>
  <si>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</si>
  <si>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</si>
  <si>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</si>
  <si>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</si>
  <si>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</si>
  <si>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</si>
  <si>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</si>
  <si>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</si>
  <si>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</si>
  <si>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</si>
  <si>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</si>
  <si>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</si>
  <si>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</si>
  <si>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</si>
  <si>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</si>
  <si>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</si>
  <si>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</si>
  <si>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</si>
  <si>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</si>
  <si>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</si>
  <si>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</si>
  <si>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</si>
  <si>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</si>
  <si>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</si>
  <si>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</si>
  <si>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</si>
  <si>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</si>
  <si>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</si>
  <si>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</si>
  <si>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</si>
  <si>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</si>
  <si>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</si>
  <si>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</si>
  <si>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</si>
  <si>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</si>
  <si>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</si>
  <si>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</si>
  <si>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</si>
  <si>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</si>
  <si>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</si>
  <si>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</si>
  <si>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</si>
  <si>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</si>
  <si>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</si>
  <si>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</si>
  <si>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</si>
  <si>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</si>
  <si>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</si>
  <si>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</si>
  <si>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</si>
  <si>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</si>
  <si>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</si>
  <si>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</si>
  <si>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</si>
  <si>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</si>
  <si>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</si>
  <si>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</si>
  <si>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</si>
  <si>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</si>
  <si>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</si>
  <si>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</si>
  <si>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</si>
  <si>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</si>
  <si>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</si>
  <si>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</si>
  <si>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</si>
  <si>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</si>
  <si>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</si>
  <si>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</si>
  <si>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</si>
  <si>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</si>
  <si>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</si>
  <si>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</si>
  <si>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</si>
  <si>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</si>
  <si>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</si>
  <si>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</si>
  <si>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</si>
  <si>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</si>
  <si>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</si>
  <si>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</si>
  <si>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</si>
  <si>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</si>
  <si>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</si>
  <si>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</si>
  <si>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</si>
  <si>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</si>
  <si>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</si>
  <si>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</si>
  <si>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</si>
  <si>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</si>
  <si>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</si>
  <si>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</si>
  <si>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</si>
  <si>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</si>
  <si>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</si>
  <si>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</si>
  <si>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</si>
  <si>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</si>
  <si>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</si>
  <si>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</si>
  <si>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</si>
  <si>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</si>
  <si>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</si>
  <si>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</si>
  <si>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</si>
  <si>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</si>
  <si>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</si>
  <si>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</si>
  <si>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</si>
  <si>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</si>
  <si>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</si>
  <si>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</si>
  <si>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</si>
  <si>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</si>
  <si>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</si>
  <si>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</si>
  <si>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</si>
  <si>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</si>
  <si>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</si>
  <si>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</si>
  <si>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</si>
  <si>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</si>
  <si>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</si>
  <si>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</si>
  <si>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</si>
  <si>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</si>
  <si>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</si>
  <si>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</si>
  <si>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</si>
  <si>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</si>
  <si>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</si>
  <si>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</si>
  <si>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</si>
  <si>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</si>
  <si>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</si>
  <si>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</si>
  <si>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</si>
  <si>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</si>
  <si>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</si>
  <si>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</si>
  <si>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</si>
  <si>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</si>
  <si>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</si>
  <si>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</si>
  <si>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</si>
  <si>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</si>
  <si>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</si>
  <si>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</si>
  <si>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</si>
  <si>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</si>
  <si>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</si>
  <si>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</si>
  <si>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</si>
  <si>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</si>
  <si>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</si>
  <si>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</si>
  <si>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</si>
  <si>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</si>
  <si>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</si>
  <si>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</si>
  <si>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</si>
  <si>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</si>
  <si>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</si>
  <si>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</si>
  <si>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</si>
  <si>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</si>
  <si>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</si>
  <si>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</si>
  <si>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</si>
  <si>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</si>
  <si>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</si>
  <si>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</si>
  <si>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</si>
  <si>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</si>
  <si>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</si>
  <si>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</si>
  <si>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</si>
  <si>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</si>
  <si>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</si>
  <si>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</si>
  <si>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</si>
  <si>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</si>
  <si>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</si>
  <si>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</si>
  <si>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</si>
  <si>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</si>
  <si>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</si>
  <si>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</si>
  <si>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</si>
  <si>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</si>
  <si>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</si>
  <si>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</si>
  <si>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</si>
  <si>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</si>
  <si>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</si>
  <si>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</si>
  <si>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</si>
  <si>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</si>
  <si>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</si>
  <si>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</si>
  <si>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</si>
  <si>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</si>
  <si>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</si>
  <si>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</si>
  <si>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</si>
  <si>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</si>
  <si>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</si>
  <si>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</si>
  <si>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</si>
  <si>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</si>
  <si>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</si>
  <si>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</si>
  <si>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</si>
  <si>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</si>
  <si>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</si>
  <si>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</si>
  <si>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</si>
  <si>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</si>
  <si>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</si>
  <si>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</si>
  <si>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</si>
  <si>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</si>
  <si>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</si>
  <si>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</si>
  <si>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</si>
  <si>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</si>
  <si>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</si>
  <si>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</si>
  <si>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</si>
  <si>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</si>
  <si>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</si>
  <si>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</si>
  <si>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</si>
  <si>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</si>
  <si>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</si>
  <si>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</si>
  <si>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</si>
  <si>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</si>
  <si>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</si>
  <si>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</si>
  <si>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</si>
  <si>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</si>
  <si>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</si>
  <si>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</si>
  <si>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</si>
  <si>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</si>
  <si>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</si>
  <si>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</si>
  <si>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</si>
  <si>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</si>
  <si>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</si>
  <si>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</si>
  <si>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</si>
  <si>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</si>
  <si>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</si>
  <si>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</si>
  <si>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</si>
  <si>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</si>
  <si>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</si>
  <si>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</si>
  <si>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</si>
  <si>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</si>
  <si>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</si>
  <si>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</si>
  <si>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</si>
  <si>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</si>
  <si>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</si>
  <si>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</si>
  <si>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</si>
  <si>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</si>
  <si>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</si>
  <si>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</si>
  <si>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</si>
  <si>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</si>
  <si>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</si>
  <si>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</si>
  <si>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</si>
  <si>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</si>
  <si>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</si>
  <si>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</si>
  <si>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</si>
  <si>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</si>
  <si>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</si>
  <si>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</si>
  <si>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</si>
  <si>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</si>
  <si>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</si>
  <si>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</si>
  <si>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</si>
  <si>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</si>
  <si>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</si>
  <si>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</si>
  <si>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</si>
  <si>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</si>
  <si>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</si>
  <si>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</si>
  <si>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</si>
  <si>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</si>
  <si>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</si>
  <si>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</si>
  <si>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</si>
  <si>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</si>
  <si>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</si>
  <si>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</si>
  <si>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</si>
  <si>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</si>
  <si>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</si>
  <si>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</si>
  <si>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</si>
  <si>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</si>
  <si>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</si>
  <si>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</si>
  <si>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</si>
  <si>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</si>
  <si>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</si>
  <si>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</si>
  <si>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</si>
  <si>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</si>
  <si>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</si>
  <si>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</si>
  <si>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</si>
  <si>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</si>
  <si>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</si>
  <si>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</si>
  <si>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</si>
  <si>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</si>
  <si>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</si>
  <si>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</si>
  <si>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</si>
  <si>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</si>
  <si>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</si>
  <si>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</si>
  <si>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</si>
  <si>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</si>
  <si>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</si>
  <si>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</si>
  <si>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</si>
  <si>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</si>
  <si>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</si>
  <si>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</si>
  <si>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</si>
  <si>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</si>
  <si>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</si>
  <si>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</si>
  <si>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</si>
  <si>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</si>
  <si>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</si>
  <si>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</si>
  <si>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</si>
  <si>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</si>
  <si>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</si>
  <si>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</si>
  <si>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</si>
  <si>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</si>
  <si>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</si>
  <si>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</si>
  <si>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</si>
  <si>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</si>
  <si>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</si>
  <si>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</si>
  <si>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</si>
  <si>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</si>
  <si>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</si>
  <si>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</si>
  <si>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</si>
  <si>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</si>
  <si>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</si>
  <si>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</si>
  <si>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</si>
  <si>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</si>
  <si>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</si>
  <si>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</si>
  <si>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</si>
  <si>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</si>
  <si>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</si>
  <si>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</si>
  <si>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</si>
  <si>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</si>
  <si>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</si>
  <si>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</si>
  <si>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</si>
  <si>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</si>
  <si>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</si>
  <si>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</si>
  <si>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</si>
  <si>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</si>
  <si>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</si>
  <si>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</si>
  <si>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</si>
  <si>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</si>
  <si>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</si>
  <si>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</si>
  <si>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</si>
  <si>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</si>
  <si>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</si>
  <si>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</si>
  <si>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</si>
  <si>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</si>
  <si>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</si>
  <si>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</si>
  <si>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</si>
  <si>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</si>
  <si>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</si>
  <si>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</si>
  <si>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</si>
  <si>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</si>
  <si>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</si>
  <si>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</si>
  <si>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</si>
  <si>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</si>
  <si>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</si>
  <si>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</si>
  <si>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</si>
  <si>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</si>
  <si>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</si>
  <si>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</si>
  <si>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</si>
  <si>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</si>
  <si>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</si>
  <si>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</si>
  <si>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</si>
  <si>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</si>
  <si>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</si>
  <si>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</si>
  <si>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</si>
  <si>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</si>
  <si>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</si>
  <si>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</si>
  <si>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</si>
  <si>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</si>
  <si>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</si>
  <si>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</si>
  <si>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</si>
  <si>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</si>
  <si>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</si>
  <si>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</si>
  <si>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</si>
  <si>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</si>
  <si>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</si>
  <si>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</si>
  <si>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</si>
  <si>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</si>
  <si>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</si>
  <si>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</si>
  <si>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</si>
  <si>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</si>
  <si>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</si>
  <si>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</si>
  <si>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</si>
  <si>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</si>
  <si>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</si>
  <si>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</si>
  <si>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</si>
  <si>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</si>
  <si>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</si>
  <si>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</si>
  <si>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</si>
  <si>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</si>
  <si>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</si>
  <si>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</si>
  <si>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</si>
  <si>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</si>
  <si>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</si>
  <si>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</si>
  <si>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</si>
  <si>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</si>
  <si>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</si>
  <si>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</si>
  <si>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</si>
  <si>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</si>
  <si>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</si>
  <si>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</si>
  <si>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</si>
  <si>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</si>
  <si>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</si>
  <si>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</si>
  <si>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</si>
  <si>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</si>
  <si>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</si>
  <si>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</si>
  <si>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</si>
  <si>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</si>
  <si>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</si>
  <si>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</si>
  <si>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</si>
  <si>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</si>
  <si>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</si>
  <si>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</si>
  <si>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</si>
  <si>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</si>
  <si>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</si>
  <si>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</si>
  <si>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</si>
  <si>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</si>
  <si>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</si>
  <si>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</si>
  <si>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</si>
  <si>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</si>
  <si>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</si>
  <si>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</si>
  <si>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</si>
  <si>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</si>
  <si>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</si>
  <si>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</si>
  <si>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</si>
  <si>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</si>
  <si>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</si>
  <si>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</si>
  <si>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</si>
  <si>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</si>
  <si>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</si>
  <si>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</si>
  <si>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</si>
  <si>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</si>
  <si>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</si>
  <si>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</si>
  <si>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</si>
  <si>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</si>
  <si>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</si>
  <si>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</si>
  <si>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</si>
  <si>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</si>
  <si>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</si>
  <si>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</si>
  <si>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</si>
  <si>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</si>
  <si>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</si>
  <si>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</si>
  <si>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</si>
  <si>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</si>
  <si>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</si>
  <si>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</si>
  <si>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</si>
  <si>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</si>
  <si>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</si>
  <si>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</si>
  <si>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</si>
  <si>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</si>
  <si>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</si>
  <si>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</si>
  <si>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</si>
  <si>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</si>
  <si>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</si>
  <si>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</si>
  <si>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</si>
  <si>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</si>
  <si>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</si>
  <si>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</si>
  <si>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</si>
  <si>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</si>
  <si>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</si>
  <si>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</si>
  <si>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</si>
  <si>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</si>
  <si>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</si>
  <si>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</si>
  <si>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</si>
  <si>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</si>
  <si>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</si>
  <si>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</si>
  <si>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</si>
  <si>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</si>
  <si>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</si>
  <si>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</si>
  <si>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</si>
  <si>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</si>
  <si>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</si>
  <si>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</si>
  <si>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</si>
  <si>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</si>
  <si>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</si>
  <si>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</si>
  <si>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</si>
  <si>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</si>
  <si>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</si>
  <si>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</si>
  <si>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</si>
  <si>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</si>
  <si>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</si>
  <si>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</si>
  <si>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</si>
  <si>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</si>
  <si>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</si>
  <si>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</si>
  <si>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</si>
  <si>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</si>
  <si>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</si>
  <si>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</si>
  <si>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</si>
  <si>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</si>
  <si>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</si>
  <si>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</si>
  <si>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</si>
  <si>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</si>
  <si>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</si>
  <si>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</si>
  <si>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</si>
  <si>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</si>
  <si>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</si>
  <si>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</si>
  <si>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</si>
  <si>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</si>
  <si>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</si>
  <si>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</si>
  <si>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</si>
  <si>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</si>
  <si>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</si>
  <si>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</si>
  <si>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</si>
  <si>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</si>
  <si>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</si>
  <si>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</si>
  <si>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</si>
  <si>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</si>
  <si>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</si>
  <si>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</si>
  <si>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</si>
  <si>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</si>
  <si>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</si>
  <si>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</si>
  <si>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</si>
  <si>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</si>
  <si>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</si>
  <si>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</si>
  <si>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</si>
  <si>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</si>
  <si>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</si>
  <si>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</si>
  <si>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</si>
  <si>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</si>
  <si>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</si>
  <si>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</si>
  <si>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</si>
  <si>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</si>
  <si>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</si>
  <si>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</si>
  <si>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</si>
  <si>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</si>
  <si>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</si>
  <si>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</si>
  <si>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</si>
  <si>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</si>
  <si>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</si>
  <si>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</si>
  <si>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</si>
  <si>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</si>
  <si>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</si>
  <si>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</si>
  <si>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</si>
  <si>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</si>
  <si>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</si>
  <si>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</si>
  <si>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</si>
  <si>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</si>
  <si>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</si>
  <si>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</si>
  <si>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</si>
  <si>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</si>
  <si>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</si>
  <si>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</si>
  <si>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</si>
  <si>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</si>
  <si>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</si>
  <si>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</si>
  <si>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</si>
  <si>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</si>
  <si>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</si>
  <si>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</si>
  <si>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</si>
  <si>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</si>
  <si>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</si>
  <si>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</si>
  <si>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</si>
  <si>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</si>
  <si>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</si>
  <si>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</si>
  <si>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</si>
  <si>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</si>
  <si>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</si>
  <si>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</si>
  <si>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</si>
  <si>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</si>
  <si>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</si>
  <si>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</si>
  <si>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</si>
  <si>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</si>
  <si>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</si>
  <si>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</si>
  <si>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</si>
  <si>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</si>
  <si>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</si>
  <si>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</si>
  <si>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</si>
  <si>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</si>
  <si>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</si>
  <si>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</si>
  <si>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</si>
  <si>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</si>
  <si>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</si>
  <si>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</si>
  <si>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</si>
  <si>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</si>
  <si>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</si>
  <si>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</si>
  <si>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</si>
  <si>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</si>
  <si>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</si>
  <si>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</si>
  <si>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</si>
  <si>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</si>
  <si>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</si>
  <si>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</si>
  <si>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</si>
  <si>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</si>
  <si>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</si>
  <si>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</si>
  <si>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</si>
  <si>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</si>
  <si>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</si>
  <si>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</si>
  <si>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</si>
  <si>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</si>
  <si>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</si>
  <si>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</si>
  <si>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</si>
  <si>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</si>
  <si>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</si>
  <si>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</si>
  <si>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</si>
  <si>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</si>
  <si>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</si>
  <si>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</si>
  <si>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</si>
  <si>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</si>
  <si>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</si>
  <si>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</si>
  <si>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</si>
  <si>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</si>
  <si>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</si>
  <si>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</si>
  <si>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</si>
  <si>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</si>
  <si>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</si>
  <si>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</si>
  <si>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</si>
  <si>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</si>
  <si>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</si>
  <si>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</si>
  <si>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</si>
  <si>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</si>
  <si>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</si>
  <si>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</si>
  <si>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</si>
  <si>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</si>
  <si>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</si>
  <si>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</si>
  <si>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</si>
  <si>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</si>
  <si>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</si>
  <si>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</si>
  <si>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</si>
  <si>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</si>
  <si>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</si>
  <si>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</si>
  <si>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</si>
  <si>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</si>
  <si>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</si>
  <si>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</si>
  <si>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</si>
  <si>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</si>
  <si>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</si>
  <si>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</si>
  <si>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</si>
  <si>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</si>
  <si>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</si>
  <si>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</si>
  <si>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</si>
  <si>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</si>
  <si>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</si>
  <si>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</si>
  <si>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</si>
  <si>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</si>
  <si>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</si>
  <si>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</si>
  <si>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</si>
  <si>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</si>
  <si>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</si>
  <si>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</si>
  <si>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</si>
  <si>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</si>
  <si>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</si>
  <si>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</si>
  <si>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</si>
  <si>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</si>
  <si>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</si>
  <si>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</si>
  <si>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</si>
  <si>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</si>
  <si>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</si>
  <si>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</si>
  <si>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</si>
  <si>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</si>
  <si>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</si>
  <si>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</si>
  <si>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</si>
  <si>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</si>
  <si>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</si>
  <si>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</si>
  <si>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</si>
  <si>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</si>
  <si>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</si>
  <si>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</si>
  <si>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</si>
  <si>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</si>
  <si>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</si>
  <si>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</si>
  <si>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</si>
  <si>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</si>
  <si>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</si>
  <si>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</si>
  <si>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</si>
  <si>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</si>
  <si>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</si>
  <si>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</si>
  <si>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</si>
  <si>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</si>
  <si>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</si>
  <si>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</si>
  <si>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</si>
  <si>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</si>
  <si>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</si>
  <si>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</si>
  <si>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</si>
  <si>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</si>
  <si>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</si>
  <si>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</si>
  <si>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</si>
  <si>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</si>
  <si>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</si>
  <si>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</si>
  <si>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</si>
  <si>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</si>
  <si>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</si>
  <si>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</si>
  <si>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</si>
  <si>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</si>
  <si>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</si>
  <si>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</si>
  <si>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</si>
  <si>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</si>
  <si>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</si>
  <si>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</si>
  <si>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</si>
  <si>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</si>
  <si>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</si>
  <si>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</si>
  <si>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</si>
  <si>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</si>
  <si>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</si>
  <si>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</si>
  <si>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</si>
  <si>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</si>
  <si>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</si>
  <si>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</si>
  <si>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</si>
  <si>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</si>
  <si>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</si>
  <si>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</si>
  <si>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</si>
  <si>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</si>
  <si>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</si>
  <si>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</si>
  <si>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</si>
  <si>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</si>
  <si>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</si>
  <si>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</si>
  <si>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</si>
  <si>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</si>
  <si>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</si>
  <si>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</si>
  <si>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</si>
  <si>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</si>
  <si>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</si>
  <si>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</si>
  <si>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</si>
  <si>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</si>
  <si>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</si>
  <si>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</si>
  <si>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</si>
  <si>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</si>
  <si>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</si>
  <si>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</si>
  <si>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</si>
  <si>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</si>
  <si>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</si>
  <si>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</si>
  <si>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</si>
  <si>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</si>
  <si>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</si>
  <si>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</si>
  <si>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</si>
  <si>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</si>
  <si>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</si>
  <si>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</si>
  <si>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</si>
  <si>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</si>
  <si>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</si>
  <si>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</si>
  <si>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</si>
  <si>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</si>
  <si>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</si>
  <si>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</si>
  <si>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</si>
  <si>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</si>
  <si>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</si>
  <si>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</si>
  <si>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</si>
  <si>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</si>
  <si>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</si>
  <si>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</si>
  <si>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</si>
  <si>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</si>
  <si>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</si>
  <si>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</si>
  <si>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</si>
  <si>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</si>
  <si>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</si>
  <si>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</si>
  <si>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</si>
  <si>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</si>
  <si>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</si>
  <si>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</si>
  <si>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</si>
  <si>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</si>
  <si>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</si>
  <si>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</si>
  <si>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</si>
  <si>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</si>
  <si>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</si>
  <si>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</si>
  <si>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</si>
  <si>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</si>
  <si>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</si>
  <si>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</si>
  <si>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</si>
  <si>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</si>
  <si>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</si>
  <si>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</si>
  <si>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</si>
  <si>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</si>
  <si>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</si>
  <si>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</si>
  <si>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</si>
  <si>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</si>
  <si>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</si>
  <si>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</si>
  <si>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</si>
  <si>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</si>
  <si>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</si>
  <si>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</si>
  <si>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</si>
  <si>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</si>
  <si>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</si>
  <si>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</si>
  <si>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</si>
  <si>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</si>
  <si>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</si>
  <si>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</si>
  <si>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</si>
  <si>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</si>
  <si>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</si>
  <si>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</si>
  <si>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</si>
  <si>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</si>
  <si>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</si>
  <si>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</si>
  <si>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</si>
  <si>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</si>
  <si>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</si>
  <si>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</si>
  <si>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</si>
  <si>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</si>
  <si>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</si>
  <si>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</si>
  <si>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</si>
  <si>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</si>
  <si>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</si>
  <si>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</si>
  <si>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</si>
  <si>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</si>
  <si>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</si>
  <si>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</si>
  <si>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</si>
  <si>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</si>
  <si>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</si>
  <si>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</si>
  <si>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</si>
  <si>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</si>
  <si>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</si>
  <si>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</si>
  <si>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</si>
  <si>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</si>
  <si>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</si>
  <si>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</si>
  <si>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</si>
  <si>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</si>
  <si>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</si>
  <si>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</si>
  <si>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</si>
  <si>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</si>
  <si>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</si>
  <si>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</si>
  <si>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</si>
  <si>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</si>
  <si>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</si>
  <si>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</si>
  <si>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</si>
  <si>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</si>
  <si>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</si>
  <si>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</si>
  <si>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</si>
  <si>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</si>
  <si>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</si>
  <si>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</si>
  <si>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</si>
  <si>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</si>
  <si>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</si>
  <si>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</si>
  <si>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</si>
  <si>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</si>
  <si>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</si>
  <si>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</si>
  <si>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</si>
  <si>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</si>
  <si>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</si>
  <si>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</si>
  <si>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</si>
  <si>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</si>
  <si>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</si>
  <si>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</si>
  <si>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</si>
  <si>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</si>
  <si>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</si>
  <si>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</si>
  <si>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</si>
  <si>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</si>
  <si>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</si>
  <si>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</si>
  <si>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</si>
  <si>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</si>
  <si>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</si>
  <si>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</si>
  <si>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</si>
  <si>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</si>
  <si>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</si>
  <si>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</si>
  <si>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</si>
  <si>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</si>
  <si>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</si>
  <si>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</si>
  <si>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</si>
  <si>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</si>
  <si>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</si>
  <si>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</si>
  <si>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</si>
  <si>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</si>
  <si>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</si>
  <si>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</si>
  <si>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</si>
  <si>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</si>
  <si>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</si>
  <si>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</si>
  <si>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</si>
  <si>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</si>
  <si>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</si>
  <si>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</si>
  <si>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</si>
  <si>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</si>
  <si>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</si>
  <si>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</si>
  <si>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</si>
  <si>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</si>
  <si>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</si>
  <si>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</si>
  <si>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</si>
  <si>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</si>
  <si>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</si>
  <si>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</si>
  <si>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</si>
  <si>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</si>
  <si>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</si>
  <si>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</si>
  <si>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</si>
  <si>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</si>
  <si>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</si>
  <si>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</si>
  <si>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</si>
  <si>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</si>
  <si>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</si>
  <si>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</si>
  <si>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</si>
  <si>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</si>
  <si>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</si>
  <si>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</si>
  <si>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</si>
  <si>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</si>
  <si>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</si>
  <si>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</si>
  <si>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</si>
  <si>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</si>
  <si>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</si>
  <si>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</si>
  <si>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</si>
  <si>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</si>
  <si>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</si>
  <si>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</si>
  <si>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</si>
  <si>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</si>
  <si>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</si>
  <si>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</si>
  <si>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</si>
  <si>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</si>
  <si>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</si>
  <si>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</si>
  <si>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</si>
  <si>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</si>
  <si>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</si>
  <si>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</si>
  <si>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</si>
  <si>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</si>
  <si>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</si>
  <si>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</si>
  <si>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</si>
  <si>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</si>
  <si>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</si>
  <si>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</si>
  <si>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</si>
  <si>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</si>
  <si>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</si>
  <si>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</si>
  <si>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</si>
  <si>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</si>
  <si>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</si>
  <si>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</si>
  <si>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</si>
  <si>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</si>
  <si>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</si>
  <si>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</si>
  <si>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</si>
  <si>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</si>
  <si>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</si>
  <si>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</si>
  <si>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</si>
  <si>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</si>
  <si>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</si>
  <si>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</si>
  <si>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</si>
  <si>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</si>
  <si>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</si>
  <si>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</si>
  <si>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</si>
  <si>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</si>
  <si>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</si>
  <si>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</si>
  <si>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</si>
  <si>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</si>
  <si>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</si>
  <si>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</si>
  <si>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</si>
  <si>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</si>
  <si>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</si>
  <si>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</si>
  <si>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</si>
  <si>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</si>
  <si>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</si>
  <si>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</si>
  <si>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</si>
  <si>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</si>
  <si>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</si>
  <si>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</si>
  <si>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</si>
  <si>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</si>
  <si>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</si>
  <si>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</si>
  <si>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</si>
  <si>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</si>
  <si>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</si>
  <si>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</si>
  <si>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</si>
  <si>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</si>
  <si>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</si>
  <si>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</si>
  <si>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</si>
  <si>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</si>
  <si>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</si>
  <si>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</si>
  <si>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</si>
  <si>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</si>
  <si>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</si>
  <si>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</si>
  <si>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</si>
  <si>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</si>
  <si>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</si>
  <si>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</si>
  <si>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</si>
  <si>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</si>
  <si>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</si>
  <si>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</si>
  <si>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</si>
  <si>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</si>
  <si>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</si>
  <si>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</si>
  <si>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</si>
  <si>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</si>
  <si>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</si>
  <si>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</si>
  <si>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</si>
  <si>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</si>
  <si>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</si>
  <si>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</si>
  <si>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</si>
  <si>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</si>
  <si>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</si>
  <si>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</si>
  <si>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</si>
  <si>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</si>
  <si>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</si>
  <si>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</si>
  <si>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</si>
  <si>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</si>
  <si>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</si>
  <si>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</si>
  <si>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</si>
  <si>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</si>
  <si>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</si>
  <si>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</si>
  <si>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</si>
  <si>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</si>
  <si>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</si>
  <si>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</si>
  <si>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</si>
  <si>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</si>
  <si>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</si>
  <si>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</si>
  <si>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</si>
  <si>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</si>
  <si>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</si>
  <si>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</si>
  <si>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</si>
  <si>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</si>
  <si>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</si>
  <si>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</si>
  <si>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</si>
  <si>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</si>
  <si>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</si>
  <si>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</si>
  <si>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</si>
  <si>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</si>
  <si>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</si>
  <si>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</si>
  <si>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</si>
  <si>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</si>
  <si>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</si>
  <si>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</si>
  <si>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</si>
  <si>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</si>
  <si>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</si>
  <si>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</si>
  <si>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</si>
  <si>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</si>
  <si>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</si>
  <si>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</si>
  <si>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</si>
  <si>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</si>
  <si>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</si>
  <si>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</si>
  <si>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</si>
  <si>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</si>
  <si>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</si>
  <si>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</si>
  <si>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</si>
  <si>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</si>
  <si>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</si>
  <si>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</si>
  <si>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</si>
  <si>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</si>
  <si>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</si>
  <si>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</si>
  <si>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</si>
  <si>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</si>
  <si>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</si>
  <si>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</si>
  <si>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</si>
  <si>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</si>
  <si>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</si>
  <si>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</si>
  <si>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</si>
  <si>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</si>
  <si>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</si>
  <si>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</si>
  <si>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</si>
  <si>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</si>
  <si>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</si>
  <si>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</si>
  <si>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</si>
  <si>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</si>
  <si>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</si>
  <si>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</si>
  <si>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</si>
  <si>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</si>
  <si>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</si>
  <si>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</si>
  <si>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</si>
  <si>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</si>
  <si>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</si>
  <si>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</si>
  <si>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</si>
  <si>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</si>
  <si>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</si>
  <si>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</si>
  <si>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</si>
  <si>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</si>
  <si>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</si>
  <si>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</si>
  <si>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</si>
  <si>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</si>
  <si>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</si>
  <si>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</si>
  <si>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</si>
  <si>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</si>
  <si>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</si>
  <si>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</si>
  <si>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</si>
  <si>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</si>
  <si>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</si>
  <si>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</si>
  <si>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</si>
  <si>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</si>
  <si>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</si>
  <si>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</si>
  <si>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</si>
  <si>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</si>
  <si>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</si>
  <si>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</si>
  <si>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</si>
  <si>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</si>
  <si>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</si>
  <si>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</si>
  <si>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</si>
  <si>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</si>
  <si>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</si>
  <si>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</si>
  <si>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</si>
  <si>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</si>
  <si>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</si>
  <si>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</si>
  <si>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</si>
  <si>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</si>
  <si>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</si>
  <si>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</si>
  <si>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</si>
  <si>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</si>
  <si>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</si>
  <si>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</si>
  <si>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</si>
  <si>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</si>
  <si>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</si>
  <si>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</si>
  <si>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</si>
  <si>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</si>
  <si>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</si>
  <si>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</si>
  <si>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</si>
  <si>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</si>
  <si>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</si>
  <si>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</si>
  <si>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</si>
  <si>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</si>
  <si>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</si>
  <si>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</si>
  <si>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</si>
  <si>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</si>
  <si>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</si>
  <si>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</si>
  <si>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</si>
  <si>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</si>
  <si>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</si>
  <si>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</si>
  <si>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</si>
  <si>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</si>
  <si>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</si>
  <si>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</si>
  <si>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</si>
  <si>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</si>
  <si>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</si>
  <si>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</si>
  <si>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</si>
  <si>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</si>
  <si>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</si>
  <si>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</si>
  <si>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</si>
  <si>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</si>
  <si>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</si>
  <si>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</si>
  <si>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</si>
  <si>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</si>
  <si>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</si>
  <si>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</si>
  <si>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</si>
  <si>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</si>
  <si>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</si>
  <si>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</si>
  <si>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</si>
  <si>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</si>
  <si>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</si>
  <si>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</si>
  <si>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</si>
  <si>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</si>
  <si>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</si>
  <si>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</si>
  <si>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</si>
  <si>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</si>
  <si>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</si>
  <si>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</si>
  <si>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</si>
  <si>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</si>
  <si>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</si>
  <si>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</si>
  <si>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</si>
  <si>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</si>
  <si>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</si>
  <si>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</si>
  <si>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</si>
  <si>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</si>
  <si>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</si>
  <si>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</si>
  <si>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</si>
  <si>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</si>
  <si>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</si>
  <si>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</si>
  <si>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</si>
  <si>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</si>
  <si>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</si>
  <si>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</si>
  <si>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</si>
  <si>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</si>
  <si>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</si>
  <si>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</si>
  <si>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</si>
  <si>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</si>
  <si>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</si>
  <si>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</si>
  <si>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</si>
  <si>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</si>
  <si>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</si>
  <si>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</si>
  <si>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</si>
  <si>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</si>
  <si>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</si>
  <si>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</si>
  <si>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</si>
  <si>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</si>
  <si>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</si>
  <si>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</si>
  <si>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</si>
  <si>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</si>
  <si>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</si>
  <si>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</si>
  <si>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</si>
  <si>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</si>
  <si>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</si>
  <si>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</si>
  <si>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</si>
  <si>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</si>
  <si>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</si>
  <si>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</si>
  <si>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</si>
  <si>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</si>
  <si>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</si>
  <si>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</si>
  <si>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</si>
  <si>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</si>
  <si>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</si>
  <si>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</si>
  <si>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</si>
  <si>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</si>
  <si>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</si>
  <si>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</si>
  <si>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</si>
  <si>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</si>
  <si>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</si>
  <si>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</si>
  <si>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</si>
  <si>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</si>
  <si>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</si>
  <si>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</si>
  <si>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</si>
  <si>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</si>
  <si>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</si>
  <si>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</si>
  <si>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</si>
  <si>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</si>
  <si>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</si>
  <si>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</si>
  <si>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</si>
  <si>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</si>
  <si>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</si>
  <si>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</si>
  <si>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</si>
  <si>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</si>
  <si>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</si>
  <si>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</si>
  <si>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</si>
  <si>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</si>
  <si>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</si>
  <si>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</si>
  <si>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</si>
  <si>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</si>
  <si>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</si>
  <si>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</si>
  <si>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</si>
  <si>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</si>
  <si>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</si>
  <si>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</si>
  <si>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</si>
  <si>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</si>
  <si>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</si>
  <si>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</si>
  <si>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</si>
  <si>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</si>
  <si>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</si>
  <si>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</si>
  <si>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</si>
  <si>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</si>
  <si>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</si>
  <si>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</si>
  <si>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</si>
  <si>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</si>
  <si>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</si>
  <si>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</si>
  <si>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</si>
  <si>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</si>
  <si>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</si>
  <si>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</si>
  <si>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</si>
  <si>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</si>
  <si>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</si>
  <si>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</si>
  <si>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</si>
  <si>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</si>
  <si>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</si>
  <si>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</si>
  <si>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</si>
  <si>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</si>
  <si>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</si>
  <si>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</si>
  <si>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</si>
  <si>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</si>
  <si>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</si>
  <si>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</si>
  <si>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</si>
  <si>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</si>
  <si>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</si>
  <si>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</si>
  <si>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</si>
  <si>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</si>
  <si>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</si>
  <si>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</si>
  <si>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</si>
  <si>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</si>
  <si>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</si>
  <si>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</si>
  <si>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</si>
  <si>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</si>
  <si>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</si>
  <si>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</si>
  <si>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</si>
  <si>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</si>
  <si>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</si>
  <si>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</si>
  <si>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</si>
  <si>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</si>
  <si>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</si>
  <si>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</si>
  <si>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</si>
  <si>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</si>
  <si>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</si>
  <si>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</si>
  <si>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</si>
  <si>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</si>
  <si>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</si>
  <si>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</si>
  <si>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</si>
  <si>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</si>
  <si>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</si>
  <si>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</si>
  <si>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</si>
  <si>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</si>
  <si>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</si>
  <si>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</si>
  <si>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</si>
  <si>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</si>
  <si>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</si>
  <si>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</si>
  <si>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</si>
  <si>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</si>
  <si>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</si>
  <si>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</si>
  <si>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</si>
  <si>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</si>
  <si>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</si>
  <si>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</si>
  <si>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</si>
  <si>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</si>
  <si>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</si>
  <si>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</si>
  <si>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</si>
  <si>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</si>
  <si>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</si>
  <si>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</si>
  <si>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</si>
  <si>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</si>
  <si>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</si>
  <si>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</si>
  <si>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</si>
  <si>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</si>
  <si>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</si>
  <si>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</si>
  <si>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</si>
  <si>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</si>
  <si>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</si>
  <si>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</si>
  <si>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</si>
  <si>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</si>
  <si>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</si>
  <si>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</si>
  <si>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</si>
  <si>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</si>
  <si>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</si>
  <si>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</si>
  <si>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</si>
  <si>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</si>
  <si>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</si>
  <si>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</si>
  <si>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</si>
  <si>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</si>
  <si>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</si>
  <si>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</si>
  <si>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</si>
  <si>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</si>
  <si>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</si>
  <si>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</si>
  <si>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</si>
  <si>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</si>
  <si>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</si>
  <si>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</si>
  <si>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</si>
  <si>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</si>
  <si>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</si>
  <si>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</si>
  <si>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</si>
  <si>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</si>
  <si>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</si>
  <si>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</si>
  <si>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</si>
  <si>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</si>
  <si>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</si>
  <si>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</si>
  <si>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</si>
  <si>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</si>
  <si>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</si>
  <si>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</si>
  <si>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</si>
  <si>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</si>
  <si>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</si>
  <si>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</si>
  <si>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</si>
  <si>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</si>
  <si>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</si>
  <si>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</si>
  <si>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</si>
  <si>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</si>
  <si>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</si>
  <si>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</si>
  <si>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</si>
  <si>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</si>
  <si>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</si>
  <si>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</si>
  <si>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</si>
  <si>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</si>
  <si>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</si>
  <si>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</si>
  <si>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</si>
  <si>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</si>
  <si>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</si>
  <si>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</si>
  <si>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</si>
  <si>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</si>
  <si>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</si>
  <si>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</si>
  <si>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</si>
  <si>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</si>
  <si>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</si>
  <si>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</si>
  <si>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</si>
  <si>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</si>
  <si>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</si>
  <si>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</si>
  <si>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</si>
  <si>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</si>
  <si>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</si>
  <si>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</si>
  <si>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</si>
  <si>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</si>
  <si>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</si>
  <si>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</si>
  <si>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</si>
  <si>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</si>
  <si>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</si>
  <si>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</si>
  <si>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</si>
  <si>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</si>
  <si>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</si>
  <si>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</si>
  <si>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</si>
  <si>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</si>
  <si>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</si>
  <si>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</si>
  <si>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</si>
  <si>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</si>
  <si>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</si>
  <si>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</si>
  <si>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</si>
  <si>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</si>
  <si>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</si>
  <si>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</si>
  <si>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</si>
  <si>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</si>
  <si>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</si>
  <si>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</si>
  <si>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</si>
  <si>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</si>
  <si>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</si>
  <si>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</si>
  <si>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</si>
  <si>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</si>
  <si>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</si>
  <si>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</si>
  <si>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</si>
  <si>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</si>
  <si>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</si>
  <si>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</si>
  <si>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</si>
  <si>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</si>
  <si>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</si>
  <si>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</si>
  <si>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</si>
  <si>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</si>
  <si>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</si>
  <si>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</si>
  <si>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</si>
  <si>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</si>
  <si>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</si>
  <si>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</si>
  <si>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</si>
  <si>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</si>
  <si>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</si>
  <si>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</si>
  <si>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</si>
  <si>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</si>
  <si>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</si>
  <si>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</si>
  <si>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</si>
  <si>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</si>
  <si>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</si>
  <si>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</si>
  <si>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</si>
  <si>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</si>
  <si>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</si>
  <si>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</si>
  <si>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</si>
  <si>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</si>
  <si>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</si>
  <si>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</si>
  <si>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</si>
  <si>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</si>
  <si>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</si>
  <si>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</si>
  <si>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</si>
  <si>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</si>
  <si>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</si>
  <si>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</si>
  <si>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</si>
  <si>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</si>
  <si>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</si>
  <si>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</si>
  <si>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</si>
  <si>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</si>
  <si>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</si>
  <si>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</si>
  <si>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</si>
  <si>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</si>
  <si>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</si>
  <si>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</si>
  <si>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</si>
  <si>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</si>
  <si>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</si>
  <si>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</si>
  <si>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</si>
  <si>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</si>
  <si>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</si>
  <si>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</si>
  <si>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</si>
  <si>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</si>
  <si>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</si>
  <si>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</si>
  <si>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</si>
  <si>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</si>
  <si>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</si>
  <si>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</si>
  <si>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</si>
  <si>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</si>
  <si>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</si>
  <si>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</si>
  <si>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</si>
  <si>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</si>
  <si>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</si>
  <si>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</si>
  <si>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</si>
  <si>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</si>
  <si>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</si>
  <si>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</si>
  <si>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</si>
  <si>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</si>
  <si>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</si>
  <si>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</si>
  <si>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</si>
  <si>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</si>
  <si>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</si>
  <si>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</si>
  <si>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</si>
  <si>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</si>
  <si>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</si>
  <si>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</si>
  <si>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</si>
  <si>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</si>
  <si>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</si>
  <si>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</si>
  <si>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</si>
  <si>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</si>
  <si>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</si>
  <si>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</si>
  <si>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</si>
  <si>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</si>
  <si>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</si>
  <si>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</si>
  <si>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</si>
  <si>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</si>
  <si>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</si>
  <si>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</si>
  <si>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</si>
  <si>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</si>
  <si>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</si>
  <si>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</si>
  <si>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</si>
  <si>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</si>
  <si>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</si>
  <si>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</si>
  <si>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</si>
  <si>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</si>
  <si>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</si>
  <si>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</si>
  <si>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</si>
  <si>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</si>
  <si>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</si>
  <si>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</si>
  <si>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</si>
  <si>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</si>
  <si>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</si>
  <si>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</si>
  <si>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</si>
  <si>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</si>
  <si>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</si>
  <si>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</si>
  <si>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</si>
  <si>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</si>
  <si>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</si>
  <si>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</si>
  <si>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</si>
  <si>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</si>
  <si>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</si>
  <si>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</si>
  <si>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</si>
  <si>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</si>
  <si>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</si>
  <si>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</si>
  <si>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</si>
  <si>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</si>
  <si>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</si>
  <si>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</si>
  <si>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</si>
  <si>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</si>
  <si>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</si>
  <si>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</si>
  <si>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</si>
  <si>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</si>
  <si>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</si>
  <si>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</si>
  <si>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</si>
  <si>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</si>
  <si>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</si>
  <si>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</si>
  <si>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</si>
  <si>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</si>
  <si>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</si>
  <si>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</si>
  <si>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</si>
  <si>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</si>
  <si>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</si>
  <si>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</si>
  <si>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</si>
  <si>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</si>
  <si>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</si>
  <si>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</si>
  <si>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</si>
  <si>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</si>
  <si>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</si>
  <si>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</si>
  <si>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</si>
  <si>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</si>
  <si>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</si>
  <si>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</si>
  <si>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</si>
  <si>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</si>
  <si>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</si>
  <si>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</si>
  <si>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</si>
  <si>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</si>
  <si>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</si>
  <si>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</si>
  <si>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</si>
  <si>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</si>
  <si>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</si>
  <si>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</si>
  <si>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</si>
  <si>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</si>
  <si>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</si>
  <si>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</si>
  <si>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</si>
  <si>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</si>
  <si>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</si>
  <si>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</si>
  <si>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</si>
  <si>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</si>
  <si>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</si>
  <si>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</si>
  <si>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</si>
  <si>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</si>
  <si>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</si>
  <si>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</si>
  <si>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</si>
  <si>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</si>
  <si>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</si>
  <si>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</si>
  <si>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</si>
  <si>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</si>
  <si>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</si>
  <si>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</si>
  <si>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</si>
  <si>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</si>
  <si>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</si>
  <si>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</si>
  <si>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</si>
  <si>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</si>
  <si>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</si>
  <si>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</si>
  <si>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</si>
  <si>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</si>
  <si>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</si>
  <si>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</si>
  <si>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</si>
  <si>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</si>
  <si>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</si>
  <si>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</si>
  <si>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</si>
  <si>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</si>
  <si>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</si>
  <si>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</si>
  <si>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</si>
  <si>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</si>
  <si>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</si>
  <si>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</si>
  <si>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</si>
  <si>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</si>
  <si>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</si>
  <si>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</si>
  <si>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</si>
  <si>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</si>
  <si>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</si>
  <si>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</si>
  <si>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</si>
  <si>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</si>
  <si>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</si>
  <si>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</si>
  <si>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</si>
  <si>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</si>
  <si>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</si>
  <si>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</si>
  <si>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</si>
  <si>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</si>
  <si>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</si>
  <si>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</si>
  <si>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</si>
  <si>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</si>
  <si>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</si>
  <si>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</si>
  <si>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</si>
  <si>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</si>
  <si>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</si>
  <si>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</si>
  <si>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</si>
  <si>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</si>
  <si>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</si>
  <si>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</si>
  <si>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</si>
  <si>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</si>
  <si>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</si>
  <si>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</si>
  <si>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</si>
  <si>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</si>
  <si>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</si>
  <si>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</si>
  <si>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</si>
  <si>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</si>
  <si>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</si>
  <si>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</si>
  <si>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</si>
  <si>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</si>
  <si>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</si>
  <si>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</si>
  <si>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</si>
  <si>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</si>
  <si>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</si>
  <si>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</si>
  <si>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</si>
  <si>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</si>
  <si>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</si>
  <si>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</si>
  <si>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</si>
  <si>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</si>
  <si>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</si>
  <si>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</si>
  <si>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</si>
  <si>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</si>
  <si>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</si>
  <si>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</si>
  <si>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</si>
  <si>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</si>
  <si>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</si>
  <si>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</si>
  <si>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</si>
  <si>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</si>
  <si>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</si>
  <si>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</si>
  <si>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</si>
  <si>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</si>
  <si>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</si>
  <si>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</si>
  <si>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</si>
  <si>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</si>
  <si>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</si>
  <si>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</si>
  <si>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</si>
  <si>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</si>
  <si>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</si>
  <si>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</si>
  <si>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</si>
  <si>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</si>
  <si>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</si>
  <si>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</si>
  <si>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</si>
  <si>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</si>
  <si>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</si>
  <si>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</si>
  <si>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</si>
  <si>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</si>
  <si>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</si>
  <si>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</si>
  <si>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</si>
  <si>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</si>
  <si>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</si>
  <si>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</si>
  <si>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</si>
  <si>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</si>
  <si>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</si>
  <si>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</si>
  <si>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</si>
  <si>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</si>
  <si>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</si>
  <si>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</si>
  <si>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</si>
  <si>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</si>
  <si>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</si>
  <si>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</si>
  <si>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</si>
  <si>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</si>
  <si>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</si>
  <si>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</si>
  <si>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</si>
  <si>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</si>
  <si>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</si>
  <si>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</si>
  <si>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</si>
  <si>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</si>
  <si>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</si>
  <si>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</si>
  <si>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</si>
  <si>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</si>
  <si>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</si>
  <si>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</si>
  <si>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</si>
  <si>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</si>
  <si>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</si>
  <si>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</si>
  <si>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</si>
  <si>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</si>
  <si>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</si>
  <si>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</si>
  <si>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</si>
  <si>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</si>
  <si>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</si>
  <si>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</si>
  <si>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</si>
  <si>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</si>
  <si>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</si>
  <si>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</si>
  <si>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</si>
  <si>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</si>
  <si>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</si>
  <si>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</si>
  <si>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</si>
  <si>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</si>
  <si>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</si>
  <si>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</si>
  <si>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</si>
  <si>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</si>
  <si>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</si>
  <si>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</si>
  <si>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</si>
  <si>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</si>
  <si>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</si>
  <si>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</si>
  <si>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</si>
  <si>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</si>
  <si>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</si>
  <si>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</si>
  <si>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</si>
  <si>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</si>
  <si>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</si>
  <si>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</si>
  <si>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</si>
  <si>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</si>
  <si>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</si>
  <si>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</si>
  <si>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</si>
  <si>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</si>
  <si>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</si>
  <si>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</si>
  <si>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</si>
  <si>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</si>
  <si>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</si>
  <si>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</si>
  <si>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</si>
  <si>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</si>
  <si>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</si>
  <si>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</si>
  <si>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</si>
  <si>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</si>
  <si>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</si>
  <si>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</si>
  <si>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</si>
  <si>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</si>
  <si>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</si>
  <si>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</si>
  <si>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</si>
  <si>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</si>
  <si>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</si>
  <si>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</si>
  <si>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</si>
  <si>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</si>
  <si>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</si>
  <si>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</si>
  <si>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</si>
  <si>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</si>
  <si>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</si>
  <si>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</si>
  <si>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</si>
  <si>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</si>
  <si>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</si>
  <si>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</si>
  <si>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</si>
  <si>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</si>
  <si>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</si>
  <si>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</si>
  <si>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</si>
  <si>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</si>
  <si>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</si>
  <si>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</si>
  <si>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</si>
  <si>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</si>
  <si>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</si>
  <si>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</si>
  <si>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</si>
  <si>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</si>
  <si>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</si>
  <si>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</si>
  <si>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</si>
  <si>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</si>
  <si>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</si>
  <si>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</si>
  <si>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</si>
  <si>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</si>
  <si>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</si>
  <si>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</si>
  <si>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</si>
  <si>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</si>
  <si>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</si>
  <si>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</si>
  <si>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</si>
  <si>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</si>
  <si>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</si>
  <si>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</si>
  <si>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</si>
  <si>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</si>
  <si>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</si>
  <si>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</si>
  <si>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</si>
  <si>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</si>
  <si>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</si>
  <si>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</si>
  <si>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</si>
  <si>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</si>
  <si>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</si>
  <si>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</si>
  <si>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</si>
  <si>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</si>
  <si>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</si>
  <si>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</si>
  <si>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</si>
  <si>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</si>
  <si>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</si>
  <si>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</si>
  <si>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</si>
  <si>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</si>
  <si>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</si>
  <si>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</si>
  <si>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</si>
  <si>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</si>
  <si>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</si>
  <si>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</si>
  <si>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</si>
  <si>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</si>
  <si>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</si>
  <si>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</si>
  <si>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</si>
  <si>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</si>
  <si>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</si>
  <si>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</si>
  <si>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</si>
  <si>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</si>
  <si>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</si>
  <si>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</si>
  <si>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</si>
  <si>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</si>
  <si>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</si>
  <si>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</si>
  <si>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</si>
  <si>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</si>
  <si>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</si>
  <si>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</si>
  <si>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</si>
  <si>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</si>
  <si>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</si>
  <si>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</si>
  <si>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</si>
  <si>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</si>
  <si>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</si>
  <si>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</si>
  <si>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</si>
  <si>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</si>
  <si>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</si>
  <si>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</si>
  <si>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</si>
  <si>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</si>
  <si>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</si>
  <si>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</si>
  <si>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</si>
  <si>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</si>
  <si>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</si>
  <si>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</si>
  <si>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</si>
  <si>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</si>
  <si>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</si>
  <si>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</si>
  <si>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</si>
  <si>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</si>
  <si>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</si>
  <si>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</si>
  <si>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</si>
  <si>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</si>
  <si>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</si>
  <si>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</si>
  <si>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</si>
  <si>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</si>
  <si>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</si>
  <si>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</si>
  <si>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</si>
  <si>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</si>
  <si>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</si>
  <si>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</si>
  <si>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</si>
  <si>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</si>
  <si>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</si>
  <si>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</si>
  <si>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</si>
  <si>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</si>
  <si>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</si>
  <si>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</si>
  <si>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</si>
  <si>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</si>
  <si>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</si>
  <si>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</si>
  <si>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</si>
  <si>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</si>
  <si>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</si>
  <si>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</si>
  <si>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</si>
  <si>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</si>
  <si>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</si>
  <si>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</si>
  <si>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</si>
  <si>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</si>
  <si>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</si>
  <si>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</si>
  <si>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</si>
  <si>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</si>
  <si>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</si>
  <si>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</si>
  <si>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</si>
  <si>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</si>
  <si>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</si>
  <si>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</si>
  <si>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</si>
  <si>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</si>
  <si>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</si>
  <si>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</si>
  <si>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</si>
  <si>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</si>
  <si>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</si>
  <si>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</si>
  <si>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</si>
  <si>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</si>
  <si>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</si>
  <si>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</si>
  <si>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</si>
  <si>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</si>
  <si>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</si>
  <si>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</si>
  <si>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</si>
  <si>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</si>
  <si>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</si>
  <si>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</si>
  <si>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</si>
  <si>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</si>
  <si>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</si>
  <si>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</si>
  <si>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</si>
  <si>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</si>
  <si>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</si>
  <si>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</si>
  <si>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</si>
  <si>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</si>
  <si>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</si>
  <si>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</si>
  <si>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</si>
  <si>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</si>
  <si>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</si>
  <si>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</si>
  <si>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</si>
  <si>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</si>
  <si>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</si>
  <si>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</si>
  <si>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</si>
  <si>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</si>
  <si>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</si>
  <si>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</si>
  <si>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</si>
  <si>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</si>
  <si>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</si>
  <si>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</si>
  <si>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</si>
  <si>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</si>
  <si>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</si>
  <si>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</si>
  <si>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</si>
  <si>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</si>
  <si>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</si>
  <si>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</si>
  <si>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</si>
  <si>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</si>
  <si>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</si>
  <si>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</si>
  <si>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</si>
  <si>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</si>
  <si>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</si>
  <si>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</si>
  <si>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</si>
  <si>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</si>
  <si>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</si>
  <si>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</si>
  <si>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</si>
  <si>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</si>
  <si>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</si>
  <si>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</si>
  <si>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</si>
  <si>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</si>
  <si>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</si>
  <si>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</si>
  <si>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</si>
  <si>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</si>
  <si>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</si>
  <si>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</si>
  <si>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</si>
  <si>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</si>
  <si>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</si>
  <si>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</si>
  <si>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</si>
  <si>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</si>
  <si>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</si>
  <si>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</si>
  <si>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</si>
  <si>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</si>
  <si>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</si>
  <si>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</si>
  <si>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</si>
  <si>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</si>
  <si>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</si>
  <si>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</si>
  <si>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</si>
  <si>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</si>
  <si>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</si>
  <si>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</si>
  <si>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</si>
  <si>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</si>
  <si>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</si>
  <si>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</si>
  <si>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</si>
  <si>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</si>
  <si>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</si>
  <si>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</si>
  <si>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</si>
  <si>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</si>
  <si>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</si>
  <si>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</si>
  <si>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</si>
  <si>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</si>
  <si>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</si>
  <si>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</si>
  <si>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</si>
  <si>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</si>
  <si>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</si>
  <si>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</si>
  <si>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</si>
  <si>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</si>
  <si>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</si>
  <si>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</si>
  <si>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</si>
  <si>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</si>
  <si>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</si>
  <si>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</si>
  <si>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</si>
  <si>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</si>
  <si>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</si>
  <si>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</si>
  <si>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</si>
  <si>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</si>
  <si>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</si>
  <si>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</si>
  <si>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</si>
  <si>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</si>
  <si>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</si>
  <si>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</si>
  <si>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</si>
  <si>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</si>
  <si>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</si>
  <si>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</si>
  <si>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</si>
  <si>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</si>
  <si>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</si>
  <si>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</si>
  <si>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</si>
  <si>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</si>
  <si>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</si>
  <si>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</si>
  <si>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</si>
  <si>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</si>
  <si>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</si>
  <si>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</si>
  <si>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</si>
  <si>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</si>
  <si>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</si>
  <si>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</si>
  <si>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</si>
  <si>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</si>
  <si>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</si>
  <si>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</si>
  <si>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</si>
  <si>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</si>
  <si>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</si>
  <si>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</si>
  <si>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</si>
  <si>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</si>
  <si>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</si>
  <si>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</si>
  <si>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</si>
  <si>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</si>
  <si>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</si>
  <si>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</si>
  <si>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</si>
  <si>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</si>
  <si>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</si>
  <si>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</si>
  <si>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</si>
  <si>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</si>
  <si>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</si>
  <si>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</si>
  <si>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</si>
  <si>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</si>
  <si>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</si>
  <si>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</si>
  <si>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</si>
  <si>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</si>
  <si>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</si>
  <si>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</si>
  <si>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</si>
  <si>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</si>
  <si>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</si>
  <si>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</si>
  <si>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</si>
  <si>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</si>
  <si>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</si>
  <si>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</si>
  <si>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</si>
  <si>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</si>
  <si>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</si>
  <si>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</si>
  <si>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</si>
  <si>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</si>
  <si>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</si>
  <si>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</si>
  <si>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</si>
  <si>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</si>
  <si>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</si>
  <si>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</si>
  <si>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</si>
  <si>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</si>
  <si>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</si>
  <si>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</si>
  <si>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</si>
  <si>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</si>
  <si>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</si>
  <si>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</si>
  <si>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</si>
  <si>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</si>
  <si>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</si>
  <si>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</si>
  <si>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</si>
  <si>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</si>
  <si>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</si>
  <si>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</si>
  <si>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</si>
  <si>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</si>
  <si>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</si>
  <si>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</si>
  <si>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</si>
  <si>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</si>
  <si>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</si>
  <si>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</si>
  <si>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</si>
  <si>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</si>
  <si>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</si>
  <si>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</si>
  <si>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</si>
  <si>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</si>
  <si>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</si>
  <si>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</si>
  <si>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</si>
  <si>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</si>
  <si>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</si>
  <si>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</si>
  <si>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</si>
  <si>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</si>
  <si>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</si>
  <si>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</si>
  <si>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</si>
  <si>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</si>
  <si>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</si>
  <si>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</si>
  <si>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</si>
  <si>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</si>
  <si>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</si>
  <si>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</si>
  <si>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</si>
  <si>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</si>
  <si>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</si>
  <si>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</si>
  <si>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</si>
  <si>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</si>
  <si>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</si>
  <si>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</si>
  <si>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</si>
  <si>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</si>
  <si>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</si>
  <si>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</si>
  <si>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</si>
  <si>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</si>
  <si>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</si>
  <si>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</si>
  <si>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</si>
  <si>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</si>
  <si>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</si>
  <si>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</si>
  <si>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</si>
  <si>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</si>
  <si>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</si>
  <si>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</si>
  <si>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</si>
  <si>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</si>
  <si>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</si>
  <si>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</si>
  <si>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</si>
  <si>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</si>
  <si>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</si>
  <si>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</si>
  <si>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</si>
  <si>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</si>
  <si>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</si>
  <si>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</si>
  <si>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</si>
  <si>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</si>
  <si>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</si>
  <si>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</si>
  <si>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</si>
  <si>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</si>
  <si>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</si>
  <si>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</si>
  <si>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</si>
  <si>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</si>
  <si>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</si>
  <si>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</si>
  <si>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</si>
  <si>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</si>
  <si>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</si>
  <si>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</si>
  <si>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</si>
  <si>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</si>
  <si>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</si>
  <si>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</si>
  <si>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</si>
  <si>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</si>
  <si>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</si>
  <si>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</si>
  <si>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</si>
  <si>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</si>
  <si>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</si>
  <si>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</si>
  <si>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</si>
  <si>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</si>
  <si>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</si>
  <si>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</si>
  <si>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</si>
  <si>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</si>
  <si>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</si>
  <si>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</si>
  <si>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</si>
  <si>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</si>
  <si>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</si>
  <si>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</si>
  <si>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</si>
  <si>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</si>
  <si>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</si>
  <si>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</si>
  <si>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</si>
  <si>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</si>
  <si>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</si>
  <si>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</si>
  <si>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</si>
  <si>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</si>
  <si>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</si>
  <si>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</si>
  <si>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</si>
  <si>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</si>
  <si>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</si>
  <si>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</si>
  <si>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</si>
  <si>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</si>
  <si>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</si>
  <si>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</si>
  <si>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</si>
  <si>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</si>
  <si>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</si>
  <si>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</si>
  <si>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</si>
  <si>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</si>
  <si>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</si>
  <si>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</si>
  <si>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</si>
  <si>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</si>
  <si>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</si>
  <si>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</si>
  <si>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</si>
  <si>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</si>
  <si>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</si>
  <si>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</si>
  <si>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</si>
  <si>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</si>
  <si>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</si>
  <si>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</si>
  <si>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</si>
  <si>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</si>
  <si>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</si>
  <si>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</si>
  <si>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</si>
  <si>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</si>
  <si>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</si>
  <si>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</si>
  <si>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</si>
  <si>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</si>
  <si>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</si>
  <si>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</si>
  <si>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</si>
  <si>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</si>
  <si>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</si>
  <si>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</si>
  <si>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</si>
  <si>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</si>
  <si>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</si>
  <si>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</si>
  <si>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</si>
  <si>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</si>
  <si>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</si>
  <si>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</si>
  <si>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</si>
  <si>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</si>
  <si>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</si>
  <si>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</si>
  <si>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</si>
  <si>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</si>
  <si>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</si>
  <si>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</si>
  <si>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</si>
  <si>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</si>
  <si>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</si>
  <si>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</si>
  <si>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</si>
  <si>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</si>
  <si>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</si>
  <si>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</si>
  <si>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</si>
  <si>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</si>
  <si>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</si>
  <si>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</si>
  <si>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</si>
  <si>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</si>
  <si>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</si>
  <si>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</si>
  <si>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</si>
  <si>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</si>
  <si>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</si>
  <si>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</si>
  <si>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</si>
  <si>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</si>
  <si>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</si>
  <si>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</si>
  <si>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</si>
  <si>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</si>
  <si>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</si>
  <si>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</si>
  <si>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</si>
  <si>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</si>
  <si>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</si>
  <si>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</si>
  <si>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</si>
  <si>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</si>
  <si>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</si>
  <si>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</si>
  <si>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</si>
  <si>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</si>
  <si>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</si>
  <si>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</si>
  <si>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</si>
  <si>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</si>
  <si>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</si>
  <si>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</si>
  <si>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</si>
  <si>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</si>
  <si>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</si>
  <si>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</si>
  <si>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</si>
  <si>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</si>
  <si>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</si>
  <si>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</si>
  <si>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</si>
  <si>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</si>
  <si>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</si>
  <si>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</si>
  <si>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</si>
  <si>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</si>
  <si>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</si>
  <si>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</si>
  <si>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</si>
  <si>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</si>
  <si>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</si>
  <si>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</si>
  <si>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</si>
  <si>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</si>
  <si>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</si>
  <si>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</si>
  <si>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</si>
  <si>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</si>
  <si>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</si>
  <si>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</si>
  <si>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</si>
  <si>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</si>
  <si>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</si>
  <si>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</si>
  <si>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</si>
  <si>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</si>
  <si>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</si>
  <si>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</si>
  <si>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</si>
  <si>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</si>
  <si>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</si>
  <si>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</si>
  <si>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</si>
  <si>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</si>
  <si>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</si>
  <si>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</si>
  <si>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</si>
  <si>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</si>
  <si>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</si>
  <si>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</si>
  <si>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</si>
  <si>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</si>
  <si>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</si>
  <si>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</si>
  <si>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</si>
  <si>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</si>
  <si>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</si>
  <si>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</si>
  <si>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</si>
  <si>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</si>
  <si>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</si>
  <si>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</si>
  <si>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</si>
  <si>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</si>
  <si>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</si>
  <si>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</si>
  <si>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</si>
  <si>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</si>
  <si>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</si>
  <si>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</si>
  <si>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</si>
  <si>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</si>
  <si>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</si>
  <si>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</si>
  <si>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</si>
  <si>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</si>
  <si>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</si>
  <si>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</si>
  <si>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</si>
  <si>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</si>
  <si>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</si>
  <si>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</si>
  <si>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</si>
  <si>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</si>
  <si>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</si>
  <si>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</si>
  <si>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</si>
  <si>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</si>
  <si>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</si>
  <si>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</si>
  <si>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</si>
  <si>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</si>
  <si>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</si>
  <si>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</si>
  <si>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</si>
  <si>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</si>
  <si>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</si>
  <si>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</si>
  <si>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</si>
  <si>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</si>
  <si>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</si>
  <si>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</si>
  <si>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</si>
  <si>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</si>
  <si>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</si>
  <si>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</si>
  <si>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</si>
  <si>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</si>
  <si>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</si>
  <si>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</si>
  <si>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</si>
  <si>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</si>
  <si>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</si>
  <si>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</si>
  <si>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</si>
  <si>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</si>
  <si>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</si>
  <si>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</si>
  <si>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</si>
  <si>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</si>
  <si>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</si>
  <si>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</si>
  <si>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</si>
  <si>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</si>
  <si>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</si>
  <si>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</si>
  <si>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</si>
  <si>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</si>
  <si>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</si>
  <si>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</si>
  <si>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</si>
  <si>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</si>
  <si>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</si>
  <si>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</si>
  <si>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</si>
  <si>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</si>
  <si>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</si>
  <si>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</si>
  <si>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</si>
  <si>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</si>
  <si>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</si>
  <si>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</si>
  <si>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</si>
  <si>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</si>
  <si>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</si>
  <si>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</si>
  <si>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</si>
  <si>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</si>
  <si>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</si>
  <si>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</si>
  <si>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</si>
  <si>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</si>
  <si>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</si>
  <si>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</si>
  <si>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</si>
  <si>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</si>
  <si>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</si>
  <si>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</si>
  <si>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</si>
  <si>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</si>
  <si>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</si>
  <si>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</si>
  <si>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</si>
  <si>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</si>
  <si>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</si>
  <si>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</si>
  <si>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</si>
  <si>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</si>
  <si>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</si>
  <si>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</si>
  <si>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</si>
  <si>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</si>
  <si>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</si>
  <si>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</si>
  <si>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</si>
  <si>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</si>
  <si>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</si>
  <si>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</si>
  <si>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</si>
  <si>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</si>
  <si>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</si>
  <si>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</si>
  <si>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</si>
  <si>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</si>
  <si>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</si>
  <si>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</si>
  <si>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</si>
  <si>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</si>
  <si>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</si>
  <si>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</si>
  <si>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</si>
  <si>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</si>
  <si>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</si>
  <si>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</si>
  <si>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</si>
  <si>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</si>
  <si>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</si>
  <si>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</si>
  <si>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</si>
  <si>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</si>
  <si>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</si>
  <si>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</si>
  <si>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</si>
  <si>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</si>
  <si>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</si>
  <si>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</si>
  <si>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</si>
  <si>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</si>
  <si>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</si>
  <si>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</si>
  <si>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</si>
  <si>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</si>
  <si>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</si>
  <si>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</si>
  <si>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</si>
  <si>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</si>
  <si>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</si>
  <si>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</si>
  <si>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</si>
  <si>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</si>
  <si>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</si>
  <si>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</si>
  <si>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</si>
  <si>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</si>
  <si>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</si>
  <si>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</si>
  <si>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</si>
  <si>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</si>
  <si>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</si>
  <si>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</si>
  <si>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</si>
  <si>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</si>
  <si>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</si>
  <si>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</si>
  <si>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</si>
  <si>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</si>
  <si>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</si>
  <si>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</si>
  <si>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</si>
  <si>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</si>
  <si>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</si>
  <si>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</si>
  <si>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</si>
  <si>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</si>
  <si>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</si>
  <si>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</si>
  <si>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</si>
  <si>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</si>
  <si>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</si>
  <si>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</si>
  <si>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</si>
  <si>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</si>
  <si>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</si>
  <si>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</si>
  <si>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</si>
  <si>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</si>
  <si>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</si>
  <si>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</si>
  <si>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</si>
  <si>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</si>
  <si>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</si>
  <si>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</si>
  <si>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</si>
  <si>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</si>
  <si>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</si>
  <si>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</si>
  <si>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</si>
  <si>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</si>
  <si>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</si>
  <si>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</si>
  <si>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</si>
  <si>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</si>
  <si>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</si>
  <si>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</si>
  <si>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</si>
  <si>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</si>
  <si>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</si>
  <si>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</si>
  <si>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</si>
  <si>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</si>
  <si>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</si>
  <si>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</si>
  <si>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</si>
  <si>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</si>
  <si>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</si>
  <si>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</si>
  <si>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</si>
  <si>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</si>
  <si>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</si>
  <si>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</si>
  <si>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</si>
  <si>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</si>
  <si>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</si>
  <si>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</si>
  <si>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</si>
  <si>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</si>
  <si>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</si>
  <si>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</si>
  <si>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</si>
  <si>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</si>
  <si>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</si>
  <si>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</si>
  <si>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</si>
  <si>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</si>
  <si>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</si>
  <si>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</si>
  <si>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</si>
  <si>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</si>
  <si>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</si>
  <si>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</si>
  <si>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</si>
  <si>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</si>
  <si>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</si>
  <si>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</si>
  <si>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</si>
  <si>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</si>
  <si>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</si>
  <si>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</si>
  <si>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</si>
  <si>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</si>
  <si>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</si>
  <si>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</si>
  <si>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</si>
  <si>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</si>
  <si>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</si>
  <si>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</si>
  <si>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</si>
  <si>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</si>
  <si>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</si>
  <si>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</si>
  <si>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</si>
  <si>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</si>
  <si>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</si>
  <si>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</si>
  <si>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</si>
  <si>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</si>
  <si>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</si>
  <si>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</si>
  <si>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</si>
  <si>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</si>
  <si>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</si>
  <si>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</si>
  <si>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</si>
  <si>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</si>
  <si>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</si>
  <si>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</si>
  <si>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</si>
  <si>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</si>
  <si>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</si>
  <si>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</si>
  <si>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</si>
  <si>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</si>
  <si>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</si>
  <si>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</si>
  <si>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</si>
  <si>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</si>
  <si>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</si>
  <si>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</si>
  <si>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</si>
  <si>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</si>
  <si>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</si>
  <si>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</si>
  <si>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</si>
  <si>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</si>
  <si>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</si>
  <si>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</si>
  <si>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</si>
  <si>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</si>
  <si>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</si>
  <si>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</si>
  <si>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</si>
  <si>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</si>
  <si>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</si>
  <si>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</si>
  <si>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</si>
  <si>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</si>
  <si>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</si>
  <si>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</si>
  <si>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</si>
  <si>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</si>
  <si>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</si>
  <si>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</si>
  <si>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</si>
  <si>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</si>
  <si>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</si>
  <si>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</si>
  <si>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</si>
  <si>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</si>
  <si>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</si>
  <si>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</si>
  <si>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</si>
  <si>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</si>
  <si>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</si>
  <si>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</si>
  <si>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</si>
  <si>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</si>
  <si>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</si>
  <si>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</si>
  <si>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</si>
  <si>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</si>
  <si>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</si>
  <si>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</si>
  <si>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</si>
  <si>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</si>
  <si>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</si>
  <si>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</si>
  <si>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</si>
  <si>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</si>
  <si>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</si>
  <si>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</si>
  <si>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</si>
  <si>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</si>
  <si>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</si>
  <si>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</si>
  <si>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</si>
  <si>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</si>
  <si>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</si>
  <si>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</si>
  <si>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</si>
  <si>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</si>
  <si>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</si>
  <si>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</si>
  <si>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</si>
  <si>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</si>
  <si>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</si>
  <si>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</si>
  <si>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</si>
  <si>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</si>
  <si>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</si>
  <si>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</si>
  <si>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</si>
  <si>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</si>
  <si>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</si>
  <si>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</si>
  <si>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</si>
  <si>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</si>
  <si>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</si>
  <si>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</si>
  <si>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</si>
  <si>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</si>
  <si>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</si>
  <si>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</si>
  <si>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</si>
  <si>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</si>
  <si>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</si>
  <si>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</si>
  <si>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</si>
  <si>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</si>
  <si>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</si>
  <si>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</si>
  <si>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</si>
  <si>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</si>
  <si>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</si>
  <si>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</si>
  <si>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</si>
  <si>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</si>
  <si>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</si>
  <si>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</si>
  <si>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</si>
  <si>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</si>
  <si>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</si>
  <si>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</si>
  <si>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</si>
  <si>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</si>
  <si>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</si>
  <si>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</si>
  <si>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</si>
  <si>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</si>
  <si>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</si>
  <si>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</si>
  <si>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</si>
  <si>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</si>
  <si>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</si>
  <si>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</si>
  <si>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</si>
  <si>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</si>
  <si>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</si>
  <si>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</si>
  <si>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</si>
  <si>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</si>
  <si>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PCM-20251005-00001502</t>
  </si>
  <si>
    <t>Critical</t>
  </si>
  <si>
    <t xml:space="preserve">Generator Major issue, another team moved to site with PG team need 90 mins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</si>
  <si>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</si>
  <si>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</si>
  <si>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</si>
  <si>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</si>
  <si>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</si>
  <si>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</si>
  <si>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</si>
  <si>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</si>
  <si>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</si>
  <si>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</si>
  <si>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</si>
  <si>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</si>
  <si>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</si>
  <si>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</si>
  <si>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</si>
  <si>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</si>
  <si>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</si>
  <si>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</si>
  <si>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</si>
  <si>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</si>
  <si>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</si>
  <si>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</si>
  <si>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</si>
  <si>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</si>
  <si>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</si>
  <si>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</si>
  <si>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</si>
  <si>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</si>
  <si>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</si>
  <si>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</si>
  <si>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</si>
  <si>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</si>
  <si>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</si>
  <si>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</si>
  <si>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</si>
  <si>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</si>
  <si>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</si>
  <si>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</si>
  <si>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</si>
  <si>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</si>
  <si>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</si>
  <si>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</si>
  <si>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</si>
  <si>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</si>
  <si>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</si>
  <si>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</si>
  <si>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</si>
  <si>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</si>
  <si>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</si>
  <si>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</si>
  <si>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</si>
  <si>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</si>
  <si>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</si>
  <si>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</si>
  <si>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</si>
  <si>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</si>
  <si>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</si>
  <si>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</si>
  <si>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</si>
  <si>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</si>
  <si>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</si>
  <si>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</si>
  <si>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</si>
  <si>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</si>
  <si>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</si>
  <si>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</si>
  <si>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</si>
  <si>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</si>
  <si>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</si>
  <si>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</si>
  <si>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</si>
  <si>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</si>
  <si>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</si>
  <si>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</si>
  <si>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</si>
  <si>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</si>
  <si>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</si>
  <si>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</si>
  <si>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</si>
  <si>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</si>
  <si>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</si>
  <si>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</si>
  <si>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</si>
  <si>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</si>
  <si>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</si>
  <si>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PCM-20251005-00001351</t>
  </si>
  <si>
    <t xml:space="preserve">Restored by PG </t>
  </si>
  <si>
    <t>PCM-20251005-00001368</t>
  </si>
  <si>
    <t>EM team was at site and connected PG and turn off 5G due to load issue</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</si>
  <si>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</si>
  <si>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</si>
  <si>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</si>
  <si>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</si>
  <si>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</si>
  <si>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 xml:space="preserve"> PCM-20251004-00002094 </t>
  </si>
  <si>
    <t>access issue as site  Located at seaport/As per seaport maintenance, team working to restore power1hr</t>
  </si>
  <si>
    <t>PCM-20251005-00000990</t>
  </si>
  <si>
    <t xml:space="preserve">Access issue, located inside Airport, need special arrangement </t>
  </si>
  <si>
    <t xml:space="preserve"> PCM-20251005-00001551 </t>
  </si>
  <si>
    <t>EM team on the way need 20 Min</t>
  </si>
  <si>
    <t xml:space="preserve"> PCM-20251005-00001542 </t>
  </si>
  <si>
    <t>EM team on the way need 10 Min</t>
  </si>
  <si>
    <t>NO PCM</t>
  </si>
  <si>
    <t>EM team on the way need 45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</si>
  <si>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</si>
  <si>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</si>
  <si>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</si>
  <si>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</si>
  <si>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</si>
  <si>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</si>
  <si>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</si>
  <si>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PCM-20251003-00001576</t>
  </si>
  <si>
    <t>PCM-20251003-00001199</t>
  </si>
  <si>
    <t xml:space="preserve">Cell down due to rectifier module faulty / under arrangement </t>
  </si>
  <si>
    <t>PCM-20251004-00001986</t>
  </si>
  <si>
    <t>PCM-20251005-00001577</t>
  </si>
  <si>
    <t>ETA 10 mins</t>
  </si>
  <si>
    <t>TT-20251005-01636 // NA</t>
  </si>
  <si>
    <t>ETA 20 MINS</t>
  </si>
  <si>
    <t>PCM-20251005-00001751</t>
  </si>
  <si>
    <t>team move to abdb0880 another move to ABDB0881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</si>
</sst>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sz val="10"/>
      <color theme="1"/>
      <name val="Poppins"/>
      <charset val="1"/>
    </font>
    <font>
      <sz val="10"/>
      <color rgb="FF3F4254"/>
      <name val="Poppins"/>
      <charset val="1"/>
    </font>
    <font>
      <sz val="11"/>
      <color rgb="FF005975"/>
      <name val="Calibri"/>
      <family val="2"/>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2">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165" fontId="27" fillId="9" borderId="10" xfId="0" applyNumberFormat="1" applyFont="1" applyFill="1" applyBorder="1" applyAlignment="1">
      <alignment horizontal="center" vertical="center" wrapText="1"/>
    </xf>
    <xf numFmtId="0" fontId="32" fillId="0" borderId="0" xfId="0" applyFont="1"/>
    <xf numFmtId="0" fontId="33" fillId="0" borderId="0" xfId="0" applyFont="1"/>
    <xf numFmtId="0" fontId="7" fillId="7" borderId="5" xfId="1" applyNumberFormat="1" applyFont="1" applyFill="1" applyBorder="1" applyAlignment="1">
      <alignment horizontal="center" vertical="center"/>
    </xf>
    <xf numFmtId="0" fontId="7" fillId="7" borderId="1" xfId="1" applyFont="1" applyFill="1" applyBorder="1" applyAlignment="1">
      <alignment horizontal="center" vertical="center"/>
    </xf>
    <xf numFmtId="166" fontId="7" fillId="7" borderId="1" xfId="1" applyNumberFormat="1" applyFont="1" applyFill="1" applyBorder="1" applyAlignment="1">
      <alignment horizontal="center" vertical="center"/>
    </xf>
    <xf numFmtId="165" fontId="7" fillId="7" borderId="1" xfId="1" applyNumberFormat="1" applyFont="1" applyFill="1" applyBorder="1" applyAlignment="1">
      <alignment horizontal="center" vertical="center"/>
    </xf>
    <xf numFmtId="164" fontId="7" fillId="7" borderId="1" xfId="1" applyNumberFormat="1" applyFont="1" applyFill="1" applyBorder="1" applyAlignment="1">
      <alignment horizontal="center" vertical="center"/>
    </xf>
    <xf numFmtId="0" fontId="7" fillId="7" borderId="1" xfId="1" applyFont="1" applyFill="1" applyBorder="1" applyAlignment="1">
      <alignment horizontal="center" vertical="center" wrapText="1"/>
    </xf>
    <xf numFmtId="0" fontId="7" fillId="7" borderId="6" xfId="1" applyFont="1" applyFill="1" applyBorder="1" applyAlignment="1">
      <alignment horizontal="center" vertical="center"/>
    </xf>
    <xf numFmtId="0" fontId="34" fillId="9" borderId="10"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2" totalsRowShown="0" headerRowDxfId="174" dataDxfId="173" headerRowBorderDxfId="171" tableBorderDxfId="172" totalsRowBorderDxfId="170">
  <autoFilter ref="A1:L3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32">
    <sortCondition ref="H1:H3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97" totalsRowShown="0" headerRowDxfId="157" dataDxfId="156" headerRowBorderDxfId="154" tableBorderDxfId="155" totalsRowBorderDxfId="153">
  <autoFilter ref="A1:CJ29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18" totalsRowShown="0" headerRowDxfId="64" dataDxfId="63" headerRowBorderDxfId="61" tableBorderDxfId="62">
  <autoFilter ref="A1:L121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5" totalsRowShown="0" headerRowDxfId="48" dataDxfId="47" headerRowBorderDxfId="45" tableBorderDxfId="46" totalsRowBorderDxfId="44">
  <autoFilter ref="A1:L1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9" totalsRowShown="0" headerRowDxfId="31" dataDxfId="30" headerRowBorderDxfId="28" tableBorderDxfId="29">
  <autoFilter ref="A1:L17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98" totalsRowShown="0" headerRowDxfId="15" dataDxfId="14" headerRowBorderDxfId="12" tableBorderDxfId="13">
  <autoFilter ref="A1:L29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32"/>
  <sheetViews>
    <sheetView workbookViewId="0">
      <selection activeCell="A3" sqref="A3:X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272.5453981481478</v>
      </c>
      <c r="H2" s="90">
        <v>45662.943402777775</v>
      </c>
      <c r="I2" s="73" t="str">
        <f>IFERROR(VLOOKUP(D2,DB!A:F,6,0),"")</f>
        <v>Generator-SG</v>
      </c>
      <c r="J2" s="73" t="str">
        <f>IFERROR(VLOOKUP(D2,DB!A:G,7,0),"")</f>
        <v>Dead</v>
      </c>
      <c r="K2" s="81" t="s">
        <v>38965</v>
      </c>
      <c r="L2" s="79" t="str">
        <f>IFERROR(VLOOKUP(D2,DB!A:I,9,0),"")</f>
        <v>Latis</v>
      </c>
    </row>
    <row r="3" spans="1:12" ht="15" customHeight="1">
      <c r="A3" s="63" t="s">
        <v>38966</v>
      </c>
      <c r="B3" s="73" t="str">
        <f>IFERROR(VLOOKUP(D3,DB!A:K,11,0),"")</f>
        <v>R1</v>
      </c>
      <c r="C3" s="64">
        <v>1</v>
      </c>
      <c r="D3" s="64" t="s">
        <v>17628</v>
      </c>
      <c r="E3" s="65" t="s">
        <v>38967</v>
      </c>
      <c r="F3" s="66">
        <v>45935.406099537038</v>
      </c>
      <c r="G3" s="67">
        <f ca="1">IFERROR(NOW()-F3,"")</f>
        <v>8.772453703568317E-2</v>
      </c>
      <c r="H3" s="68">
        <v>45935.406099537038</v>
      </c>
      <c r="I3" s="73" t="str">
        <f>IFERROR(VLOOKUP(D3,DB!A:F,6,0),"")</f>
        <v>Power Cube</v>
      </c>
      <c r="J3" s="73" t="str">
        <f>IFERROR(VLOOKUP(D3,DB!A:G,7,0),"")</f>
        <v>No BB Design+Weak</v>
      </c>
      <c r="K3" s="69" t="s">
        <v>38968</v>
      </c>
      <c r="L3" s="70" t="str">
        <f>IFERROR(VLOOKUP(D3,DB!A:I,9,0),"")</f>
        <v>Latis</v>
      </c>
    </row>
    <row r="4" spans="1:12" ht="15" customHeight="1">
      <c r="A4" s="63"/>
      <c r="B4" s="73" t="str">
        <f>IFERROR(VLOOKUP(D4,DB!A:K,11,0),"")</f>
        <v/>
      </c>
      <c r="C4" s="64"/>
      <c r="D4" s="64"/>
      <c r="E4" s="65"/>
      <c r="F4" s="66"/>
      <c r="G4" s="67">
        <f ca="1">IFERROR(NOW()-F4,"")</f>
        <v>45935.493824074074</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45935.493824074074</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45935.493824074074</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45935.493824074074</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45935.493824074074</v>
      </c>
      <c r="H8" s="68"/>
      <c r="I8" s="73" t="str">
        <f>IFERROR(VLOOKUP(D8,DB!A:F,6,0),"")</f>
        <v/>
      </c>
      <c r="J8" s="73" t="str">
        <f>IFERROR(VLOOKUP(D8,DB!A:G,7,0),"")</f>
        <v/>
      </c>
      <c r="K8" s="69"/>
      <c r="L8" s="70" t="str">
        <f>IFERROR(VLOOKUP(D8,DB!A:I,9,0),"")</f>
        <v/>
      </c>
    </row>
    <row r="9" spans="1:12" ht="15" customHeight="1">
      <c r="A9" s="144"/>
      <c r="B9" s="145" t="str">
        <f>IFERROR(VLOOKUP(D9,DB!A:K,11,0),"")</f>
        <v/>
      </c>
      <c r="C9" s="145"/>
      <c r="D9" s="145"/>
      <c r="E9" s="146"/>
      <c r="F9" s="147"/>
      <c r="G9" s="148">
        <f ca="1">IFERROR(NOW()-F9,"")</f>
        <v>45935.493824074074</v>
      </c>
      <c r="H9" s="147"/>
      <c r="I9" s="145" t="str">
        <f>IFERROR(VLOOKUP(D9,DB!A:F,6,0),"")</f>
        <v/>
      </c>
      <c r="J9" s="145" t="str">
        <f>IFERROR(VLOOKUP(D9,DB!A:G,7,0),"")</f>
        <v/>
      </c>
      <c r="K9" s="149"/>
      <c r="L9" s="150" t="str">
        <f>IFERROR(VLOOKUP(D9,DB!A:I,9,0),"")</f>
        <v/>
      </c>
    </row>
    <row r="10" spans="1:12" ht="15" customHeight="1">
      <c r="A10" s="144"/>
      <c r="B10" s="145" t="str">
        <f>IFERROR(VLOOKUP(D10,DB!A:K,11,0),"")</f>
        <v/>
      </c>
      <c r="C10" s="145"/>
      <c r="D10" s="145"/>
      <c r="E10" s="146"/>
      <c r="F10" s="147"/>
      <c r="G10" s="148">
        <f ca="1">IFERROR(NOW()-F10,"")</f>
        <v>45935.493824074074</v>
      </c>
      <c r="H10" s="147"/>
      <c r="I10" s="145" t="str">
        <f>IFERROR(VLOOKUP(D10,DB!A:F,6,0),"")</f>
        <v/>
      </c>
      <c r="J10" s="145" t="str">
        <f>IFERROR(VLOOKUP(D10,DB!A:G,7,0),"")</f>
        <v/>
      </c>
      <c r="K10" s="149"/>
      <c r="L10" s="150" t="str">
        <f>IFERROR(VLOOKUP(D10,DB!A:I,9,0),"")</f>
        <v/>
      </c>
    </row>
    <row r="11" spans="1:12" ht="15" customHeight="1">
      <c r="A11" s="63"/>
      <c r="B11" s="73" t="str">
        <f>IFERROR(VLOOKUP(D11,DB!A:K,11,0),"")</f>
        <v/>
      </c>
      <c r="C11" s="64"/>
      <c r="D11" s="64"/>
      <c r="E11" s="65"/>
      <c r="F11" s="66"/>
      <c r="G11" s="67">
        <f ca="1">IFERROR(NOW()-F11,"")</f>
        <v>45935.493824074074</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45935.493824074074</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45935.493824074074</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45935.493824074074</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45935.493824074074</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45935.493824074074</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45935.493824074074</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45935.493824074074</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45935.493824074074</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45935.493824074074</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45935.493824074074</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45935.493824074074</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45935.493824074074</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45935.493824074074</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45935.493824074074</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45935.493824074074</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45935.493824074074</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45935.493824074074</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45935.493824074074</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45935.493824074074</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45935.493824074074</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45935.493824074074</v>
      </c>
      <c r="H32" s="68"/>
      <c r="I32" s="73" t="str">
        <f>IFERROR(VLOOKUP(D32,DB!A:F,6,0),"")</f>
        <v/>
      </c>
      <c r="J32" s="73" t="str">
        <f>IFERROR(VLOOKUP(D32,DB!A:G,7,0),"")</f>
        <v/>
      </c>
      <c r="K32" s="69"/>
      <c r="L32" s="70" t="str">
        <f>IFERROR(VLOOKUP(D32,DB!A:I,9,0),"")</f>
        <v/>
      </c>
    </row>
  </sheetData>
  <customSheetViews>
    <customSheetView guid="{F6042A99-DD27-4453-835D-0834D95730CC}" filter="1" showAutoFilter="1">
      <pageMargins left="0" right="0" top="0" bottom="0" header="0" footer="0"/>
      <autoFilter ref="B1:M1" xr:uid="{7F7C7F51-1A5D-425F-B24D-53E8ADD4E9D9}"/>
    </customSheetView>
  </customSheetViews>
  <dataValidations count="2">
    <dataValidation allowBlank="1" showInputMessage="1" showErrorMessage="1" sqref="E1" xr:uid="{5DBA255D-CDD9-49FB-AD3C-AF70AB4EE696}"/>
    <dataValidation type="list" allowBlank="1" showInputMessage="1" showErrorMessage="1" sqref="E2:E3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97"/>
  <sheetViews>
    <sheetView workbookViewId="0">
      <selection activeCell="A6" sqref="A6:XFD6"/>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38969</v>
      </c>
      <c r="N1" s="103" t="s">
        <v>38970</v>
      </c>
      <c r="O1" s="103" t="s">
        <v>38971</v>
      </c>
      <c r="P1" s="103" t="s">
        <v>38972</v>
      </c>
      <c r="Q1" s="103" t="s">
        <v>38973</v>
      </c>
      <c r="R1" s="103" t="s">
        <v>38974</v>
      </c>
      <c r="S1" s="103" t="s">
        <v>38975</v>
      </c>
      <c r="T1" s="103" t="s">
        <v>38976</v>
      </c>
      <c r="U1" s="103" t="s">
        <v>38977</v>
      </c>
      <c r="V1" s="103" t="s">
        <v>38978</v>
      </c>
      <c r="W1" s="103" t="s">
        <v>38979</v>
      </c>
      <c r="X1" s="103" t="s">
        <v>38980</v>
      </c>
      <c r="Y1" s="103" t="s">
        <v>38981</v>
      </c>
      <c r="Z1" s="103" t="s">
        <v>38982</v>
      </c>
      <c r="AA1" s="103" t="s">
        <v>38983</v>
      </c>
      <c r="AB1" s="103" t="s">
        <v>38984</v>
      </c>
      <c r="AC1" s="103" t="s">
        <v>38985</v>
      </c>
      <c r="AD1" s="103" t="s">
        <v>38986</v>
      </c>
      <c r="AE1" s="103" t="s">
        <v>38987</v>
      </c>
      <c r="AF1" s="103" t="s">
        <v>38988</v>
      </c>
      <c r="AG1" s="103" t="s">
        <v>38989</v>
      </c>
      <c r="AH1" s="103" t="s">
        <v>38990</v>
      </c>
      <c r="AI1" s="103" t="s">
        <v>38991</v>
      </c>
      <c r="AJ1" s="103" t="s">
        <v>38992</v>
      </c>
      <c r="AK1" s="103" t="s">
        <v>38993</v>
      </c>
      <c r="AL1" s="103" t="s">
        <v>38994</v>
      </c>
      <c r="AM1" s="103" t="s">
        <v>38995</v>
      </c>
      <c r="AN1" s="103" t="s">
        <v>38996</v>
      </c>
      <c r="AO1" s="103" t="s">
        <v>38997</v>
      </c>
      <c r="AP1" s="103" t="s">
        <v>38998</v>
      </c>
      <c r="AQ1" s="103" t="s">
        <v>38999</v>
      </c>
      <c r="AR1" s="103" t="s">
        <v>39000</v>
      </c>
      <c r="AS1" s="103" t="s">
        <v>39001</v>
      </c>
      <c r="AT1" s="103" t="s">
        <v>39002</v>
      </c>
      <c r="AU1" s="103" t="s">
        <v>39003</v>
      </c>
      <c r="AV1" s="103" t="s">
        <v>39004</v>
      </c>
      <c r="AW1" s="103" t="s">
        <v>39005</v>
      </c>
      <c r="AX1" s="103" t="s">
        <v>39006</v>
      </c>
      <c r="AY1" s="103" t="s">
        <v>39007</v>
      </c>
      <c r="AZ1" s="103" t="s">
        <v>39008</v>
      </c>
      <c r="BA1" s="103" t="s">
        <v>39009</v>
      </c>
      <c r="BB1" s="103" t="s">
        <v>39010</v>
      </c>
      <c r="BC1" s="103" t="s">
        <v>39011</v>
      </c>
      <c r="BD1" s="103" t="s">
        <v>39012</v>
      </c>
      <c r="BE1" s="103" t="s">
        <v>39013</v>
      </c>
      <c r="BF1" s="103" t="s">
        <v>39014</v>
      </c>
      <c r="BG1" s="103" t="s">
        <v>39015</v>
      </c>
      <c r="BH1" s="103" t="s">
        <v>39016</v>
      </c>
      <c r="BI1" s="103" t="s">
        <v>39017</v>
      </c>
      <c r="BJ1" s="103" t="s">
        <v>39018</v>
      </c>
      <c r="BK1" s="103" t="s">
        <v>39019</v>
      </c>
      <c r="BL1" s="103" t="s">
        <v>39020</v>
      </c>
      <c r="BM1" s="103" t="s">
        <v>39021</v>
      </c>
      <c r="BN1" s="103" t="s">
        <v>39022</v>
      </c>
      <c r="BO1" s="103" t="s">
        <v>39023</v>
      </c>
      <c r="BP1" s="103" t="s">
        <v>39024</v>
      </c>
      <c r="BQ1" s="103" t="s">
        <v>39025</v>
      </c>
      <c r="BR1" s="103" t="s">
        <v>39026</v>
      </c>
      <c r="BS1" s="103" t="s">
        <v>39027</v>
      </c>
      <c r="BT1" s="103" t="s">
        <v>39028</v>
      </c>
      <c r="BU1" s="103" t="s">
        <v>39029</v>
      </c>
      <c r="BV1" s="103" t="s">
        <v>39030</v>
      </c>
      <c r="BW1" s="103" t="s">
        <v>39031</v>
      </c>
      <c r="BX1" s="103" t="s">
        <v>39032</v>
      </c>
      <c r="BY1" s="103" t="s">
        <v>39033</v>
      </c>
      <c r="BZ1" s="103" t="s">
        <v>39034</v>
      </c>
      <c r="CA1" s="103" t="s">
        <v>39035</v>
      </c>
      <c r="CB1" s="103" t="s">
        <v>39036</v>
      </c>
      <c r="CC1" s="103" t="s">
        <v>39037</v>
      </c>
      <c r="CD1" s="103" t="s">
        <v>39038</v>
      </c>
      <c r="CE1" s="103" t="s">
        <v>39039</v>
      </c>
      <c r="CF1" s="103" t="s">
        <v>39040</v>
      </c>
      <c r="CG1" s="103" t="s">
        <v>39041</v>
      </c>
      <c r="CH1" s="103" t="s">
        <v>39042</v>
      </c>
      <c r="CI1" s="103" t="s">
        <v>39043</v>
      </c>
      <c r="CJ1" s="103" t="s">
        <v>39044</v>
      </c>
    </row>
    <row r="2" spans="1:88" s="82" customFormat="1" ht="31.5" customHeight="1">
      <c r="A2" s="75" t="s">
        <v>39045</v>
      </c>
      <c r="B2" s="75" t="s">
        <v>27</v>
      </c>
      <c r="C2" s="75">
        <v>1</v>
      </c>
      <c r="D2" s="75" t="s">
        <v>19278</v>
      </c>
      <c r="E2" s="100" t="s">
        <v>38967</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38967</v>
      </c>
      <c r="F3" s="88">
        <v>45691.651782407411</v>
      </c>
      <c r="G3" s="89">
        <f ca="1">IFERROR(NOW()-F3,"-")</f>
        <v>243.84204166666314</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128.76674074074253</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110.49398611111246</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39054</v>
      </c>
      <c r="B6" s="18" t="str">
        <f>IFERROR(VLOOKUP(D6,DB!A:K,11,0),"")</f>
        <v>R2</v>
      </c>
      <c r="C6" s="18">
        <v>1</v>
      </c>
      <c r="D6" s="18" t="s">
        <v>27558</v>
      </c>
      <c r="E6" s="131" t="s">
        <v>38964</v>
      </c>
      <c r="F6" s="132">
        <v>45935.368587962963</v>
      </c>
      <c r="G6" s="133">
        <f ca="1">IFERROR(NOW()-F6,"-")</f>
        <v>0.12523611111100763</v>
      </c>
      <c r="H6" s="132">
        <v>45935.359560185185</v>
      </c>
      <c r="I6" s="18" t="str">
        <f>IFERROR(VLOOKUP(D6,DB!A:F,6,0),"")</f>
        <v>SCECO</v>
      </c>
      <c r="J6" s="18" t="str">
        <f>IFERROR(VLOOKUP(D6,DB!A:G,7,0),"")</f>
        <v>Dead</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45935.493824074074</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45935.493824074074</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45935.493824074074</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45935.493824074074</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45935.493824074074</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45935.493824074074</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45935.493824074074</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51"/>
      <c r="E14" s="131"/>
      <c r="F14" s="132"/>
      <c r="G14" s="133">
        <f ca="1">IFERROR(NOW()-F14,"-")</f>
        <v>45935.493824074074</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45935.493824074074</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45935.493824074074</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45935.493824074074</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45935.493824074074</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45935.493824074074</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45935.493824074074</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45935.493824074074</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45935.493824074074</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45935.493824074074</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45935.493824074074</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45935.493824074074</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45935.493824074074</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45935.493824074074</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45935.493824074074</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45935.493824074074</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45935.493824074074</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45935.493824074074</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45935.493824074074</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45935.493824074074</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45935.493824074074</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45935.493824074074</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45935.493824074074</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45935.493824074074</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45935.493824074074</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45935.493824074074</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45935.493824074074</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45935.493824074074</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45935.493824074074</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45935.493824074074</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45935.493824074074</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45935.493824074074</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45935.493824074074</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45935.493824074074</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45935.493824074074</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45935.493824074074</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45935.493824074074</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45935.493824074074</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45935.493824074074</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45935.493824074074</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45935.493824074074</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45935.493824074074</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45935.493824074074</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45935.493824074074</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45935.493824074074</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45935.493824074074</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45935.493824074074</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45935.493824074074</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45935.493824074074</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45935.493824074074</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45935.493824074074</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45935.493824074074</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45935.493824074074</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45935.493824074074</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45935.493824074074</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45935.493824074074</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45935.493824074074</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45935.493824074074</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45935.493824074074</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45935.493824074074</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45935.493824074074</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45935.493824074074</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45935.493824074074</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45935.493824074074</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45935.493824074074</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45935.493824074074</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45935.493824074074</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45935.493824074074</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45935.493824074074</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45935.493824074074</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45935.493824074074</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45935.493824074074</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45935.493824074074</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45935.493824074074</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45935.493824074074</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45935.493824074074</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45935.493824074074</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45935.493824074074</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45935.493824074074</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45935.493824074074</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45935.493824074074</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45935.493824074074</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45935.493824074074</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45935.493824074074</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45935.493824074074</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45935.493824074074</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45935.493824074074</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45935.493824074074</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45935.493824074074</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45935.493824074074</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45935.493824074074</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45935.493824074074</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45935.493824074074</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45935.493824074074</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45935.493824074074</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45935.493824074074</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45935.493824074074</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45935.493824074074</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45935.493824074074</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45935.493824074074</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45935.493824074074</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45935.493824074074</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45935.493824074074</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45935.493824074074</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45935.493824074074</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45935.493824074074</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45935.493824074074</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45935.493824074074</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45935.493824074074</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45935.493824074074</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45935.493824074074</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45935.493824074074</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45935.493824074074</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45935.493824074074</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45935.493824074074</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45935.493824074074</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45935.493824074074</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45935.493824074074</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45935.493824074074</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45935.493824074074</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45935.493824074074</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45935.493824074074</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45935.493824074074</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45935.493824074074</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45935.493824074074</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45935.493824074074</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45935.493824074074</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45935.493824074074</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45935.493824074074</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45935.493824074074</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45935.493824074074</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45935.493824074074</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45935.493824074074</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45935.493824074074</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45935.493824074074</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45935.493824074074</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45935.493824074074</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45935.493824074074</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45935.493824074074</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45935.493824074074</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45935.493824074074</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45935.493824074074</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45935.493824074074</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45935.493824074074</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45935.493824074074</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45935.493824074074</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45935.493824074074</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45935.493824074074</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45935.493824074074</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45935.493824074074</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45935.493824074074</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45935.493824074074</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45935.493824074074</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45935.493824074074</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45935.493824074074</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45935.493824074074</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45935.493824074074</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45935.493824074074</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45935.493824074074</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45935.493824074074</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45935.493824074074</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45935.493824074074</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45935.493824074074</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45935.493824074074</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45935.493824074074</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45935.493824074074</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45935.493824074074</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45935.493824074074</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45935.493824074074</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45935.493824074074</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45935.493824074074</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45935.493824074074</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45935.493824074074</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45935.493824074074</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45935.493824074074</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45935.493824074074</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45935.493824074074</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45935.493824074074</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45935.493824074074</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45935.493824074074</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45935.493824074074</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45935.493824074074</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45935.493824074074</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45935.493824074074</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45935.493824074074</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45935.493824074074</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45935.493824074074</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45935.493824074074</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45935.493824074074</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45935.493824074074</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45935.493824074074</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45935.493824074074</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45935.493824074074</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45935.493824074074</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45935.493824074074</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45935.493824074074</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45935.493824074074</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45935.493824074074</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45935.493824074074</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45935.493824074074</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45935.493824074074</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45935.493824074074</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45935.493824074074</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45935.493824074074</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45935.493824074074</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45935.493824074074</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45935.493824074074</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45935.493824074074</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45935.493824074074</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45935.493824074074</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45935.493824074074</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45935.493824074074</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45935.493824074074</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45935.493824074074</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45935.493824074074</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45935.493824074074</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45935.493824074074</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45935.493824074074</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45935.493824074074</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45935.493824074074</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45935.493824074074</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45935.493824074074</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45935.493824074074</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45935.493824074074</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45935.493824074074</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45935.493824074074</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45935.493824074074</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45935.493824074074</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45935.493824074074</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45935.493824074074</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45935.493824074074</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45935.493824074074</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45935.493824074074</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45935.493824074074</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45935.493824074074</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45935.493824074074</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45935.493824074074</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45935.493824074074</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45935.493824074074</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45935.493824074074</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45935.493824074074</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45935.493824074074</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45935.493824074074</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45935.493824074074</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45935.493824074074</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45935.493824074074</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45935.493824074074</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45935.493824074074</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45935.493824074074</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45935.493824074074</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45935.493824074074</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45935.493824074074</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45935.493824074074</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45935.493824074074</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45935.493824074074</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45935.493824074074</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45935.493824074074</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45935.493824074074</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45935.493824074074</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45935.493824074074</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45935.493824074074</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45935.493824074074</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45935.493824074074</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45935.493824074074</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45935.493824074074</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45935.493824074074</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45935.493824074074</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45935.493824074074</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45935.493824074074</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45935.493824074074</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45935.493824074074</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45935.493824074074</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45935.493824074074</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45935.493824074074</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45935.493824074074</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45935.493824074074</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45935.493824074074</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45935.493824074074</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45935.493824074074</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45935.493824074074</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45935.493824074074</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45935.493824074074</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45935.493824074074</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45935.493824074074</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sheetData>
  <dataValidations count="2">
    <dataValidation allowBlank="1" showInputMessage="1" showErrorMessage="1" sqref="E1" xr:uid="{4D935161-CDD3-4592-B877-3FB59C99E142}"/>
    <dataValidation type="list" allowBlank="1" showInputMessage="1" showErrorMessage="1" sqref="E3:E29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18"/>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01" t="s">
        <v>39056</v>
      </c>
      <c r="B2" s="75" t="str">
        <f>IFERROR(VLOOKUP(D2,DB!A:K,11,0),"")</f>
        <v>R3</v>
      </c>
      <c r="C2" s="18">
        <v>1</v>
      </c>
      <c r="D2" s="18" t="s">
        <v>11543</v>
      </c>
      <c r="E2" s="18" t="s">
        <v>38964</v>
      </c>
      <c r="F2" s="141">
        <v>45935.374467592592</v>
      </c>
      <c r="G2" s="21">
        <f t="shared" ref="G2:G51" ca="1" si="0">IFERROR(NOW()-F2,"-")</f>
        <v>0.11935648148210021</v>
      </c>
      <c r="H2" s="141">
        <v>45935.277465277781</v>
      </c>
      <c r="I2" s="19" t="str">
        <f>IFERROR(VLOOKUP(D2,DB!A:F,6,0),"")</f>
        <v>SCECO</v>
      </c>
      <c r="J2" s="18" t="str">
        <f>IFERROR(VLOOKUP(D2,DB!A:G,7,0),"")</f>
        <v>Weak</v>
      </c>
      <c r="K2" s="50" t="s">
        <v>39057</v>
      </c>
      <c r="L2" s="23" t="str">
        <f>IFERROR(VLOOKUP(D2,DB!A:I,9,0),"")</f>
        <v>Latis</v>
      </c>
    </row>
    <row r="3" spans="1:13" ht="15" customHeight="1">
      <c r="A3" s="19"/>
      <c r="B3" s="75" t="str">
        <f>IFERROR(VLOOKUP(D3,DB!A:K,11,0),"")</f>
        <v/>
      </c>
      <c r="C3" s="18"/>
      <c r="D3" s="18"/>
      <c r="E3" s="18"/>
      <c r="F3" s="20"/>
      <c r="G3" s="21">
        <f t="shared" ca="1" si="0"/>
        <v>45935.493824074074</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45935.493824074074</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45935.493824074074</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45935.493824074074</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45935.493824074074</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45935.493824074074</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45935.493824074074</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45935.493824074074</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45935.493824074074</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45935.493824074074</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45935.493824074074</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45935.493824074074</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45935.493824074074</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45935.493824074074</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45935.493824074074</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45935.493824074074</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45935.493824074074</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45935.493824074074</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45935.493824074074</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45935.493824074074</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45935.493824074074</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45935.493824074074</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45935.493824074074</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45935.493824074074</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45935.493824074074</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45935.493824074074</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45935.493824074074</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45935.493824074074</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45935.493824074074</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45935.493824074074</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45935.493824074074</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45935.493824074074</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45935.493824074074</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45935.493824074074</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45935.493824074074</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45935.493824074074</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45935.493824074074</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45935.493824074074</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45935.493824074074</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45935.493824074074</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45935.493824074074</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45935.493824074074</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45935.493824074074</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45935.493824074074</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45935.493824074074</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45935.493824074074</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45935.493824074074</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45935.493824074074</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45935.493824074074</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ref="G52:G115" ca="1" si="1">IFERROR(NOW()-F52,"-")</f>
        <v>45935.493824074074</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45935.493824074074</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45935.493824074074</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45935.493824074074</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45935.493824074074</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45935.493824074074</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45935.493824074074</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45935.493824074074</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45935.493824074074</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45935.493824074074</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45935.493824074074</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45935.493824074074</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45935.493824074074</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45935.493824074074</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45935.493824074074</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45935.493824074074</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45935.493824074074</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45935.493824074074</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45935.493824074074</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45935.493824074074</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45935.493824074074</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45935.493824074074</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45935.493824074074</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45935.493824074074</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45935.493824074074</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45935.493824074074</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45935.493824074074</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45935.493824074074</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45935.493824074074</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45935.493824074074</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45935.493824074074</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45935.493824074074</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45935.493824074074</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45935.493824074074</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45935.493824074074</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45935.493824074074</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45935.493824074074</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45935.493824074074</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45935.493824074074</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45935.493824074074</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45935.493824074074</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45935.493824074074</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45935.493824074074</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45935.493824074074</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45935.493824074074</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45935.493824074074</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45935.493824074074</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45935.493824074074</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45935.493824074074</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45935.493824074074</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45935.493824074074</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45935.493824074074</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45935.493824074074</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45935.493824074074</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45935.493824074074</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45935.493824074074</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45935.493824074074</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45935.493824074074</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45935.493824074074</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45935.493824074074</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45935.493824074074</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45935.493824074074</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45935.493824074074</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45935.493824074074</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ref="G116:G179" ca="1" si="2">IFERROR(NOW()-F116,"-")</f>
        <v>45935.493824074074</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45935.493824074074</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45935.493824074074</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45935.493824074074</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45935.493824074074</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45935.493824074074</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45935.493824074074</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45935.493824074074</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45935.493824074074</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45935.493824074074</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45935.493824074074</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45935.493824074074</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45935.493824074074</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45935.493824074074</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45935.493824074074</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45935.493824074074</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45935.493824074074</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45935.493824074074</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45935.493824074074</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45935.493824074074</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45935.493824074074</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45935.493824074074</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45935.493824074074</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45935.493824074074</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45935.493824074074</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45935.493824074074</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45935.493824074074</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45935.493824074074</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45935.493824074074</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45935.493824074074</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45935.493824074074</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45935.493824074074</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45935.493824074074</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45935.493824074074</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45935.493824074074</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45935.493824074074</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45935.493824074074</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45935.493824074074</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45935.493824074074</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45935.493824074074</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45935.493824074074</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45935.493824074074</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45935.493824074074</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45935.493824074074</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45935.493824074074</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45935.493824074074</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45935.493824074074</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45935.493824074074</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45935.493824074074</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45935.493824074074</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45935.493824074074</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45935.493824074074</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45935.493824074074</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45935.493824074074</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45935.493824074074</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45935.493824074074</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45935.493824074074</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45935.493824074074</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45935.493824074074</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45935.493824074074</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45935.493824074074</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45935.493824074074</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45935.493824074074</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45935.493824074074</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ref="G180:G243" ca="1" si="3">IFERROR(NOW()-F180,"-")</f>
        <v>45935.493824074074</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45935.493824074074</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45935.493824074074</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45935.493824074074</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45935.493824074074</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45935.493824074074</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45935.493824074074</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45935.493824074074</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45935.493824074074</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45935.493824074074</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45935.493824074074</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45935.493824074074</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45935.493824074074</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45935.493824074074</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45935.493824074074</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45935.493824074074</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45935.493824074074</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45935.493824074074</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45935.493824074074</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45935.493824074074</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45935.493824074074</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45935.493824074074</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45935.493824074074</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45935.493824074074</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45935.493824074074</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45935.493824074074</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45935.493824074074</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45935.493824074074</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45935.493824074074</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45935.493824074074</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45935.493824074074</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45935.493824074074</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45935.493824074074</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45935.493824074074</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45935.493824074074</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45935.493824074074</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45935.493824074074</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45935.493824074074</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45935.493824074074</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45935.493824074074</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45935.493824074074</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45935.493824074074</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45935.493824074074</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45935.493824074074</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45935.493824074074</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45935.493824074074</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45935.493824074074</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45935.493824074074</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45935.493824074074</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45935.493824074074</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45935.493824074074</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45935.493824074074</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45935.493824074074</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45935.493824074074</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45935.493824074074</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45935.493824074074</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45935.493824074074</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45935.493824074074</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45935.493824074074</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45935.493824074074</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45935.493824074074</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45935.493824074074</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45935.493824074074</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45935.493824074074</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ref="G244:G307" ca="1" si="4">IFERROR(NOW()-F244,"-")</f>
        <v>45935.493824074074</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45935.493824074074</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45935.493824074074</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45935.493824074074</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45935.493824074074</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45935.493824074074</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45935.493824074074</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45935.493824074074</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45935.493824074074</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45935.493824074074</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45935.493824074074</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45935.493824074074</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45935.493824074074</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45935.493824074074</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45935.493824074074</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45935.493824074074</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45935.493824074074</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45935.493824074074</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45935.493824074074</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45935.493824074074</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45935.493824074074</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45935.493824074074</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45935.493824074074</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45935.493824074074</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45935.493824074074</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45935.493824074074</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45935.493824074074</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45935.493824074074</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45935.493824074074</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45935.493824074074</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45935.493824074074</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45935.493824074074</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45935.493824074074</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45935.493824074074</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45935.493824074074</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45935.493824074074</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45935.493824074074</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45935.493824074074</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45935.493824074074</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45935.493824074074</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45935.493824074074</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45935.493824074074</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45935.493824074074</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45935.493824074074</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45935.493824074074</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45935.493824074074</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45935.493824074074</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45935.493824074074</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45935.493824074074</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45935.493824074074</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45935.493824074074</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45935.493824074074</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45935.493824074074</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45935.493824074074</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45935.493824074074</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45935.493824074074</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45935.493824074074</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45935.493824074074</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45935.493824074074</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45935.493824074074</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45935.493824074074</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45935.493824074074</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45935.493824074074</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45935.493824074074</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ref="G308:G371" ca="1" si="5">IFERROR(NOW()-F308,"-")</f>
        <v>45935.493824074074</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45935.493824074074</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45935.493824074074</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45935.493824074074</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45935.493824074074</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45935.493824074074</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45935.493824074074</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45935.493824074074</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45935.493824074074</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45935.493824074074</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45935.493824074074</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45935.493824074074</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45935.493824074074</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45935.493824074074</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45935.493824074074</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45935.493824074074</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45935.493824074074</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45935.493824074074</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45935.493824074074</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45935.493824074074</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45935.493824074074</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45935.493824074074</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45935.493824074074</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45935.493824074074</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45935.493824074074</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45935.493824074074</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45935.493824074074</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45935.493824074074</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45935.493824074074</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45935.493824074074</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45935.493824074074</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45935.493824074074</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45935.493824074074</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45935.493824074074</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45935.493824074074</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45935.493824074074</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45935.493824074074</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45935.493824074074</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45935.493824074074</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45935.493824074074</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45935.493824074074</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45935.493824074074</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45935.493824074074</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45935.493824074074</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45935.493824074074</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45935.493824074074</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45935.493824074074</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45935.493824074074</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45935.493824074074</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45935.493824074074</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45935.493824074074</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45935.493824074074</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45935.493824074074</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45935.493824074074</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45935.493824074074</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45935.493824074074</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45935.493824074074</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45935.493824074074</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45935.493824074074</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45935.493824074074</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45935.493824074074</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45935.493824074074</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45935.493824074074</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45935.493824074074</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ref="G372:G435" ca="1" si="6">IFERROR(NOW()-F372,"-")</f>
        <v>45935.493824074074</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45935.493824074074</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45935.493824074074</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45935.493824074074</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45935.493824074074</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45935.493824074074</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45935.493824074074</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45935.493824074074</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45935.493824074074</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45935.493824074074</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45935.493824074074</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45935.493824074074</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45935.493824074074</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45935.493824074074</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45935.493824074074</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45935.493824074074</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45935.493824074074</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45935.493824074074</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45935.493824074074</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45935.493824074074</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45935.493824074074</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45935.493824074074</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45935.493824074074</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45935.493824074074</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45935.493824074074</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45935.493824074074</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45935.493824074074</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45935.493824074074</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45935.493824074074</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45935.493824074074</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45935.493824074074</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45935.493824074074</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45935.493824074074</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45935.493824074074</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45935.493824074074</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45935.493824074074</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45935.493824074074</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45935.493824074074</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45935.493824074074</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45935.493824074074</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45935.493824074074</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45935.493824074074</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45935.493824074074</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45935.493824074074</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45935.493824074074</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45935.493824074074</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45935.493824074074</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45935.493824074074</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45935.493824074074</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45935.493824074074</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45935.493824074074</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45935.493824074074</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45935.493824074074</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45935.493824074074</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45935.493824074074</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45935.493824074074</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45935.493824074074</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45935.493824074074</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45935.493824074074</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45935.493824074074</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45935.493824074074</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45935.493824074074</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45935.493824074074</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45935.493824074074</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ref="G436:G499" ca="1" si="7">IFERROR(NOW()-F436,"-")</f>
        <v>45935.493824074074</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45935.493824074074</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45935.493824074074</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45935.493824074074</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45935.493824074074</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45935.493824074074</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45935.493824074074</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45935.493824074074</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45935.493824074074</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45935.493824074074</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45935.493824074074</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45935.493824074074</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45935.493824074074</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45935.493824074074</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45935.493824074074</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45935.493824074074</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45935.493824074074</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45935.493824074074</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45935.493824074074</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45935.493824074074</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45935.493824074074</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45935.493824074074</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45935.493824074074</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45935.493824074074</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45935.493824074074</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45935.493824074074</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45935.493824074074</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45935.493824074074</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45935.493824074074</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45935.493824074074</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45935.493824074074</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45935.493824074074</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45935.493824074074</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45935.493824074074</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45935.493824074074</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45935.493824074074</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45935.493824074074</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45935.493824074074</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45935.493824074074</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45935.493824074074</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45935.493824074074</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45935.493824074074</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45935.493824074074</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45935.493824074074</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45935.493824074074</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45935.493824074074</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45935.493824074074</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45935.493824074074</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45935.493824074074</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45935.493824074074</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45935.493824074074</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45935.493824074074</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45935.493824074074</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45935.493824074074</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45935.493824074074</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45935.493824074074</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45935.493824074074</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45935.493824074074</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45935.493824074074</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45935.493824074074</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45935.493824074074</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45935.493824074074</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45935.493824074074</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45935.493824074074</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ref="G500:G563" ca="1" si="8">IFERROR(NOW()-F500,"-")</f>
        <v>45935.493824074074</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45935.493824074074</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45935.493824074074</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45935.493824074074</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45935.493824074074</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45935.493824074074</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45935.493824074074</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45935.493824074074</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45935.493824074074</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45935.493824074074</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45935.493824074074</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45935.493824074074</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45935.493824074074</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45935.493824074074</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45935.493824074074</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45935.493824074074</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45935.493824074074</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45935.493824074074</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45935.493824074074</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45935.493824074074</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45935.493824074074</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45935.493824074074</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45935.493824074074</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45935.493824074074</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45935.493824074074</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45935.493824074074</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45935.493824074074</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45935.493824074074</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45935.493824074074</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45935.493824074074</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45935.493824074074</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45935.493824074074</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45935.493824074074</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45935.493824074074</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45935.493824074074</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45935.493824074074</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45935.493824074074</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45935.493824074074</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45935.493824074074</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45935.493824074074</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45935.493824074074</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45935.493824074074</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45935.493824074074</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45935.493824074074</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45935.493824074074</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45935.493824074074</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45935.493824074074</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45935.493824074074</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45935.493824074074</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45935.493824074074</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45935.493824074074</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45935.493824074074</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45935.493824074074</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45935.493824074074</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45935.493824074074</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45935.493824074074</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45935.493824074074</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45935.493824074074</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45935.493824074074</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45935.493824074074</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45935.493824074074</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45935.493824074074</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45935.493824074074</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45935.493824074074</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ref="G564:G627" ca="1" si="9">IFERROR(NOW()-F564,"-")</f>
        <v>45935.493824074074</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45935.493824074074</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45935.493824074074</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45935.493824074074</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45935.493824074074</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45935.493824074074</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45935.493824074074</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45935.493824074074</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45935.493824074074</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45935.493824074074</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45935.493824074074</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45935.493824074074</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45935.493824074074</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45935.493824074074</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45935.493824074074</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45935.493824074074</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45935.493824074074</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45935.493824074074</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45935.493824074074</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45935.493824074074</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45935.493824074074</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45935.493824074074</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45935.493824074074</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45935.493824074074</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45935.493824074074</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45935.493824074074</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45935.493824074074</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45935.493824074074</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45935.493824074074</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45935.493824074074</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45935.493824074074</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45935.493824074074</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45935.493824074074</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45935.493824074074</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45935.493824074074</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45935.493824074074</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45935.493824074074</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45935.493824074074</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45935.493824074074</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45935.493824074074</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45935.493824074074</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45935.493824074074</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45935.493824074074</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45935.493824074074</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45935.493824074074</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45935.493824074074</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45935.493824074074</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45935.493824074074</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45935.493824074074</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45935.493824074074</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45935.493824074074</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45935.493824074074</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45935.493824074074</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45935.493824074074</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45935.493824074074</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45935.493824074074</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45935.493824074074</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45935.493824074074</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45935.493824074074</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45935.493824074074</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45935.493824074074</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45935.493824074074</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45935.493824074074</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45935.493824074074</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ref="G628:G691" ca="1" si="10">IFERROR(NOW()-F628,"-")</f>
        <v>45935.493824074074</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45935.493824074074</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45935.493824074074</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45935.493824074074</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45935.493824074074</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45935.493824074074</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45935.493824074074</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45935.493824074074</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45935.493824074074</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45935.493824074074</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45935.493824074074</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45935.493824074074</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45935.493824074074</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45935.493824074074</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45935.493824074074</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45935.493824074074</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45935.493824074074</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45935.493824074074</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45935.493824074074</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45935.493824074074</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45935.493824074074</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45935.493824074074</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45935.493824074074</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45935.493824074074</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45935.493824074074</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45935.493824074074</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45935.493824074074</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45935.493824074074</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45935.493824074074</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45935.493824074074</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45935.493824074074</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45935.493824074074</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45935.493824074074</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45935.493824074074</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45935.493824074074</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45935.493824074074</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45935.493824074074</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45935.493824074074</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45935.493824074074</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45935.493824074074</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45935.493824074074</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45935.493824074074</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45935.493824074074</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45935.493824074074</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45935.493824074074</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45935.493824074074</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45935.493824074074</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45935.493824074074</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45935.493824074074</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45935.493824074074</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45935.493824074074</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45935.493824074074</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45935.493824074074</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45935.493824074074</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45935.493824074074</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45935.493824074074</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45935.493824074074</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45935.493824074074</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45935.493824074074</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45935.493824074074</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45935.493824074074</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45935.493824074074</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45935.493824074074</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45935.493824074074</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ref="G692:G755" ca="1" si="11">IFERROR(NOW()-F692,"-")</f>
        <v>45935.493824074074</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45935.493824074074</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45935.493824074074</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45935.493824074074</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45935.493824074074</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45935.493824074074</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45935.493824074074</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45935.493824074074</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45935.493824074074</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45935.493824074074</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45935.493824074074</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45935.493824074074</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45935.493824074074</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45935.493824074074</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45935.493824074074</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45935.493824074074</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45935.493824074074</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45935.493824074074</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45935.493824074074</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45935.493824074074</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45935.493824074074</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45935.493824074074</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45935.493824074074</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45935.493824074074</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45935.493824074074</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45935.493824074074</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45935.493824074074</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45935.493824074074</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45935.493824074074</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45935.493824074074</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45935.493824074074</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45935.493824074074</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45935.493824074074</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45935.493824074074</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45935.493824074074</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45935.493824074074</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45935.493824074074</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45935.493824074074</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45935.493824074074</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45935.493824074074</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45935.493824074074</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45935.493824074074</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45935.493824074074</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45935.493824074074</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45935.493824074074</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45935.493824074074</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45935.493824074074</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45935.493824074074</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45935.493824074074</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45935.493824074074</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45935.493824074074</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45935.493824074074</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45935.493824074074</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45935.493824074074</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45935.493824074074</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45935.493824074074</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45935.493824074074</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45935.493824074074</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45935.493824074074</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45935.493824074074</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45935.493824074074</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45935.493824074074</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45935.493824074074</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45935.493824074074</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ref="G756:G819" ca="1" si="12">IFERROR(NOW()-F756,"-")</f>
        <v>45935.493824074074</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45935.493824074074</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45935.493824074074</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45935.493824074074</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45935.493824074074</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45935.493824074074</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45935.493824074074</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45935.493824074074</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45935.493824074074</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45935.493824074074</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45935.493824074074</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45935.493824074074</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45935.493824074074</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45935.493824074074</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45935.493824074074</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45935.493824074074</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45935.493824074074</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45935.493824074074</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45935.493824074074</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45935.493824074074</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45935.493824074074</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45935.493824074074</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45935.493824074074</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45935.493824074074</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45935.493824074074</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45935.493824074074</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45935.493824074074</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45935.493824074074</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45935.493824074074</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45935.493824074074</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45935.493824074074</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45935.493824074074</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45935.493824074074</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45935.493824074074</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45935.493824074074</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45935.493824074074</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45935.493824074074</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45935.493824074074</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45935.493824074074</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45935.493824074074</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45935.493824074074</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45935.493824074074</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45935.493824074074</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45935.493824074074</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45935.493824074074</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45935.493824074074</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45935.493824074074</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45935.493824074074</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45935.493824074074</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45935.493824074074</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45935.493824074074</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45935.493824074074</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45935.493824074074</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45935.493824074074</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45935.493824074074</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45935.493824074074</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45935.493824074074</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45935.493824074074</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45935.493824074074</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45935.493824074074</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45935.493824074074</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45935.493824074074</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45935.493824074074</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45935.493824074074</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ref="G820:G883" ca="1" si="13">IFERROR(NOW()-F820,"-")</f>
        <v>45935.493824074074</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45935.493824074074</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45935.493824074074</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45935.493824074074</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45935.493824074074</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45935.493824074074</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45935.493824074074</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45935.493824074074</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45935.493824074074</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45935.493824074074</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45935.493824074074</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45935.493824074074</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45935.493824074074</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45935.493824074074</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45935.493824074074</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45935.493824074074</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45935.493824074074</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45935.493824074074</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45935.493824074074</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45935.493824074074</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45935.493824074074</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45935.493824074074</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45935.493824074074</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45935.493824074074</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45935.493824074074</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45935.493824074074</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45935.493824074074</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45935.493824074074</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45935.493824074074</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45935.493824074074</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45935.493824074074</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45935.493824074074</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45935.493824074074</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45935.493824074074</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45935.493824074074</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45935.493824074074</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45935.493824074074</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45935.493824074074</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45935.493824074074</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45935.493824074074</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45935.493824074074</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45935.493824074074</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45935.493824074074</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45935.493824074074</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45935.493824074074</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45935.493824074074</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45935.493824074074</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45935.493824074074</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45935.493824074074</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45935.493824074074</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45935.493824074074</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45935.493824074074</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45935.493824074074</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45935.493824074074</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45935.493824074074</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45935.493824074074</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45935.493824074074</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45935.493824074074</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45935.493824074074</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45935.493824074074</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45935.493824074074</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45935.493824074074</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45935.493824074074</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45935.493824074074</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ref="G884:G947" ca="1" si="14">IFERROR(NOW()-F884,"-")</f>
        <v>45935.493824074074</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45935.493824074074</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45935.493824074074</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45935.493824074074</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45935.493824074074</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45935.493824074074</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45935.493824074074</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45935.493824074074</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45935.493824074074</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45935.493824074074</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45935.493824074074</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45935.493824074074</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45935.493824074074</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45935.493824074074</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45935.493824074074</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45935.493824074074</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45935.493824074074</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45935.493824074074</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45935.493824074074</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45935.493824074074</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45935.493824074074</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45935.493824074074</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45935.493824074074</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45935.493824074074</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45935.493824074074</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45935.493824074074</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45935.493824074074</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45935.493824074074</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45935.493824074074</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45935.493824074074</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45935.493824074074</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45935.493824074074</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45935.493824074074</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45935.493824074074</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45935.493824074074</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45935.493824074074</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45935.493824074074</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45935.493824074074</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45935.493824074074</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45935.493824074074</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45935.493824074074</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45935.493824074074</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45935.493824074074</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45935.493824074074</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45935.493824074074</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45935.493824074074</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45935.493824074074</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45935.493824074074</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45935.493824074074</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45935.493824074074</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45935.493824074074</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45935.493824074074</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45935.493824074074</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45935.493824074074</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45935.493824074074</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45935.493824074074</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45935.493824074074</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45935.493824074074</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45935.493824074074</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45935.493824074074</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45935.493824074074</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45935.493824074074</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45935.493824074074</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45935.493824074074</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ref="G948:G1011" ca="1" si="15">IFERROR(NOW()-F948,"-")</f>
        <v>45935.493824074074</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45935.493824074074</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45935.493824074074</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45935.493824074074</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45935.493824074074</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45935.493824074074</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45935.493824074074</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45935.493824074074</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45935.493824074074</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45935.493824074074</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45935.493824074074</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45935.493824074074</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45935.493824074074</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45935.493824074074</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45935.493824074074</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45935.493824074074</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45935.493824074074</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45935.493824074074</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45935.493824074074</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45935.493824074074</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45935.493824074074</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45935.493824074074</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45935.493824074074</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45935.493824074074</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45935.493824074074</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45935.493824074074</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45935.493824074074</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45935.493824074074</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45935.493824074074</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45935.493824074074</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45935.493824074074</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45935.493824074074</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45935.493824074074</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45935.493824074074</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45935.493824074074</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45935.493824074074</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45935.493824074074</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45935.493824074074</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45935.493824074074</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45935.493824074074</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45935.493824074074</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45935.493824074074</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45935.493824074074</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45935.493824074074</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45935.493824074074</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45935.493824074074</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45935.493824074074</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45935.493824074074</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45935.493824074074</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45935.493824074074</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45935.493824074074</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45935.493824074074</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45935.493824074074</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45935.493824074074</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45935.493824074074</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45935.493824074074</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45935.493824074074</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45935.493824074074</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45935.493824074074</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45935.493824074074</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45935.493824074074</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45935.493824074074</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45935.493824074074</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45935.493824074074</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ref="G1012:G1075" ca="1" si="16">IFERROR(NOW()-F1012,"-")</f>
        <v>45935.493824074074</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45935.493824074074</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45935.493824074074</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45935.493824074074</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45935.493824074074</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45935.493824074074</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45935.493824074074</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45935.493824074074</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45935.493824074074</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45935.493824074074</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45935.493824074074</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45935.493824074074</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45935.493824074074</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45935.493824074074</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45935.493824074074</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45935.493824074074</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45935.493824074074</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45935.493824074074</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45935.493824074074</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45935.493824074074</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45935.493824074074</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45935.493824074074</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45935.493824074074</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45935.493824074074</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45935.493824074074</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45935.493824074074</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45935.493824074074</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45935.493824074074</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45935.493824074074</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45935.493824074074</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45935.493824074074</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45935.493824074074</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45935.493824074074</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45935.493824074074</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45935.493824074074</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45935.493824074074</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45935.493824074074</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45935.493824074074</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45935.493824074074</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45935.493824074074</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45935.493824074074</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45935.493824074074</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45935.493824074074</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45935.493824074074</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45935.493824074074</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45935.493824074074</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45935.493824074074</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45935.493824074074</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45935.493824074074</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45935.493824074074</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45935.493824074074</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45935.493824074074</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45935.493824074074</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45935.493824074074</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45935.493824074074</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45935.493824074074</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45935.493824074074</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45935.493824074074</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45935.493824074074</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45935.493824074074</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45935.493824074074</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45935.493824074074</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45935.493824074074</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45935.493824074074</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ref="G1076:G1139" ca="1" si="17">IFERROR(NOW()-F1076,"-")</f>
        <v>45935.493824074074</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45935.493824074074</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45935.493824074074</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45935.493824074074</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45935.493824074074</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45935.493824074074</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45935.493824074074</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45935.493824074074</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45935.493824074074</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45935.493824074074</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45935.493824074074</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45935.493824074074</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45935.493824074074</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45935.493824074074</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45935.493824074074</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45935.493824074074</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45935.493824074074</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45935.493824074074</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45935.493824074074</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45935.493824074074</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45935.493824074074</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45935.493824074074</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45935.493824074074</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45935.493824074074</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45935.493824074074</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45935.493824074074</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45935.493824074074</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45935.493824074074</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45935.493824074074</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45935.493824074074</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45935.493824074074</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45935.493824074074</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45935.493824074074</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45935.493824074074</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45935.493824074074</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45935.493824074074</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45935.493824074074</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45935.493824074074</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45935.493824074074</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45935.493824074074</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45935.493824074074</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45935.493824074074</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45935.493824074074</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45935.493824074074</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45935.493824074074</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45935.493824074074</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45935.493824074074</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45935.493824074074</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45935.493824074074</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45935.493824074074</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45935.493824074074</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45935.493824074074</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45935.493824074074</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45935.493824074074</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45935.493824074074</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45935.493824074074</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45935.493824074074</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45935.493824074074</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45935.493824074074</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45935.493824074074</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45935.493824074074</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45935.493824074074</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45935.493824074074</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45935.493824074074</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ref="G1140:G1203" ca="1" si="18">IFERROR(NOW()-F1140,"-")</f>
        <v>45935.493824074074</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45935.493824074074</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45935.493824074074</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45935.493824074074</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45935.493824074074</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45935.493824074074</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45935.493824074074</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45935.493824074074</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45935.493824074074</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45935.493824074074</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45935.493824074074</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45935.493824074074</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45935.493824074074</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45935.493824074074</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45935.493824074074</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45935.493824074074</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45935.493824074074</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45935.493824074074</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45935.493824074074</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45935.493824074074</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45935.493824074074</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45935.493824074074</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45935.493824074074</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45935.493824074074</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45935.493824074074</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45935.493824074074</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45935.493824074074</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45935.493824074074</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45935.493824074074</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45935.493824074074</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45935.493824074074</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45935.493824074074</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45935.493824074074</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45935.493824074074</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45935.493824074074</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45935.493824074074</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45935.493824074074</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45935.493824074074</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45935.493824074074</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45935.493824074074</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45935.493824074074</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45935.493824074074</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45935.493824074074</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45935.493824074074</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45935.493824074074</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45935.493824074074</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45935.493824074074</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45935.493824074074</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45935.493824074074</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45935.493824074074</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45935.493824074074</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45935.493824074074</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45935.493824074074</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45935.493824074074</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45935.493824074074</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45935.493824074074</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45935.493824074074</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45935.493824074074</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45935.493824074074</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45935.493824074074</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45935.493824074074</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45935.493824074074</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45935.493824074074</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45935.493824074074</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ref="G1204:G1218" ca="1" si="19">IFERROR(NOW()-F1204,"-")</f>
        <v>45935.493824074074</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45935.493824074074</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45935.493824074074</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45935.493824074074</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45935.493824074074</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45935.493824074074</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45935.493824074074</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45935.493824074074</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45935.493824074074</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45935.493824074074</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45935.493824074074</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45935.493824074074</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45935.493824074074</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45935.493824074074</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45935.493824074074</v>
      </c>
      <c r="H1218" s="22"/>
      <c r="I1218" s="19" t="str">
        <f>IFERROR(VLOOKUP(D1218,DB!A:F,6,0),"")</f>
        <v/>
      </c>
      <c r="J1218" s="18" t="str">
        <f>IFERROR(VLOOKUP(D1218,DB!A:G,7,0),"")</f>
        <v/>
      </c>
      <c r="K1218" s="50"/>
      <c r="L1218" s="23" t="str">
        <f>IFERROR(VLOOKUP(D1218,DB!A:I,9,0),"")</f>
        <v/>
      </c>
    </row>
  </sheetData>
  <dataValidations count="2">
    <dataValidation allowBlank="1" showInputMessage="1" showErrorMessage="1" sqref="E1" xr:uid="{5914219A-CB83-432D-936A-CC0CB6F3982A}"/>
    <dataValidation type="list" allowBlank="1" showInputMessage="1" showErrorMessage="1" sqref="E2:E121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3"/>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39058</v>
      </c>
      <c r="B2" s="110" t="str">
        <f>IFERROR(VLOOKUP(D2,DB!A:K,11,0),"")</f>
        <v>R4</v>
      </c>
      <c r="C2" s="111">
        <v>1</v>
      </c>
      <c r="D2" s="107" t="s">
        <v>35082</v>
      </c>
      <c r="E2" s="112" t="s">
        <v>38964</v>
      </c>
      <c r="F2" s="113">
        <v>45703.480717592596</v>
      </c>
      <c r="G2" s="114">
        <f ca="1">IFERROR(NOW()-F2,"")</f>
        <v>232.01310648147773</v>
      </c>
      <c r="H2" s="113">
        <v>45703.474768518521</v>
      </c>
      <c r="I2" s="110" t="str">
        <f>IFERROR(VLOOKUP(D2,DB!A:F,6,0),"")</f>
        <v>SCECO</v>
      </c>
      <c r="J2" s="110" t="str">
        <f>IFERROR(VLOOKUP(D2,DB!A:G,7,0),"")</f>
        <v>Dead</v>
      </c>
      <c r="K2" s="115" t="s">
        <v>39059</v>
      </c>
      <c r="L2" s="107" t="str">
        <f>IFERROR(VLOOKUP(D2,DB!A:I,9,0),"")</f>
        <v>Latis</v>
      </c>
    </row>
    <row r="3" spans="1:16" ht="33.75" customHeight="1">
      <c r="A3" s="110" t="s">
        <v>39060</v>
      </c>
      <c r="B3" s="110" t="str">
        <f>IFERROR(VLOOKUP(D3,DB!A:K,11,0),"")</f>
        <v>R4</v>
      </c>
      <c r="C3" s="111">
        <v>2</v>
      </c>
      <c r="D3" s="107" t="s">
        <v>39061</v>
      </c>
      <c r="E3" s="112" t="s">
        <v>38964</v>
      </c>
      <c r="F3" s="113">
        <v>45930.890277777777</v>
      </c>
      <c r="G3" s="114">
        <f ca="1">IFERROR(NOW()-F3,"")</f>
        <v>4.6035462962972815</v>
      </c>
      <c r="H3" s="113">
        <v>45930.847372685188</v>
      </c>
      <c r="I3" s="110" t="str">
        <f>IFERROR(VLOOKUP(D3,DB!A:F,6,0),"")</f>
        <v>SCECO</v>
      </c>
      <c r="J3" s="110" t="str">
        <f>IFERROR(VLOOKUP(D3,DB!A:G,7,0),"")</f>
        <v>In progress</v>
      </c>
      <c r="K3" s="115" t="s">
        <v>39062</v>
      </c>
      <c r="L3" s="107" t="str">
        <f>IFERROR(VLOOKUP(D3,DB!A:I,9,0),"")</f>
        <v>Latis</v>
      </c>
    </row>
    <row r="4" spans="1:16" ht="15" customHeight="1">
      <c r="A4" s="110" t="s">
        <v>39063</v>
      </c>
      <c r="B4" s="110" t="str">
        <f>IFERROR(VLOOKUP(D4,DB!A:K,11,0),"")</f>
        <v>R4</v>
      </c>
      <c r="C4" s="111">
        <v>1</v>
      </c>
      <c r="D4" s="107" t="s">
        <v>34306</v>
      </c>
      <c r="E4" s="112" t="s">
        <v>38964</v>
      </c>
      <c r="F4" s="113">
        <v>45934.995312500003</v>
      </c>
      <c r="G4" s="114">
        <f ca="1">IFERROR(NOW()-F4,"")</f>
        <v>0.49851157407101709</v>
      </c>
      <c r="H4" s="113">
        <v>45934.989328703705</v>
      </c>
      <c r="I4" s="110" t="str">
        <f>IFERROR(VLOOKUP(D4,DB!A:F,6,0),"")</f>
        <v>SCECO</v>
      </c>
      <c r="J4" s="110" t="str">
        <f>IFERROR(VLOOKUP(D4,DB!A:G,7,0),"")</f>
        <v>Dead</v>
      </c>
      <c r="K4" s="115" t="s">
        <v>39064</v>
      </c>
      <c r="L4" s="107" t="str">
        <f>IFERROR(VLOOKUP(D4,DB!A:I,9,0),"")</f>
        <v>Latis</v>
      </c>
    </row>
    <row r="5" spans="1:16" ht="23.25" customHeight="1">
      <c r="A5" s="110" t="s">
        <v>39065</v>
      </c>
      <c r="B5" s="110" t="str">
        <f>IFERROR(VLOOKUP(D5,DB!A:K,11,0),"")</f>
        <v>R4</v>
      </c>
      <c r="C5" s="111">
        <v>2</v>
      </c>
      <c r="D5" s="107" t="s">
        <v>25891</v>
      </c>
      <c r="E5" s="112" t="s">
        <v>38964</v>
      </c>
      <c r="F5" s="113">
        <v>45935.156944444447</v>
      </c>
      <c r="G5" s="114">
        <f ca="1">IFERROR(NOW()-F5,"")</f>
        <v>0.3368796296272194</v>
      </c>
      <c r="H5" s="113">
        <v>45935.07104166667</v>
      </c>
      <c r="I5" s="110" t="str">
        <f>IFERROR(VLOOKUP(D5,DB!A:F,6,0),"")</f>
        <v>Generator-SG</v>
      </c>
      <c r="J5" s="110" t="str">
        <f>IFERROR(VLOOKUP(D5,DB!A:G,7,0),"")</f>
        <v>Good</v>
      </c>
      <c r="K5" s="115" t="s">
        <v>39066</v>
      </c>
      <c r="L5" s="107" t="str">
        <f>IFERROR(VLOOKUP(D5,DB!A:I,9,0),"")</f>
        <v>Latis</v>
      </c>
    </row>
    <row r="6" spans="1:16" ht="19.5" customHeight="1">
      <c r="A6" s="110" t="s">
        <v>39067</v>
      </c>
      <c r="B6" s="110" t="str">
        <f>IFERROR(VLOOKUP(D6,DB!A:K,11,0),"")</f>
        <v>R4</v>
      </c>
      <c r="C6" s="111">
        <v>3</v>
      </c>
      <c r="D6" s="107" t="s">
        <v>25482</v>
      </c>
      <c r="E6" s="112" t="s">
        <v>38967</v>
      </c>
      <c r="F6" s="113">
        <v>45935.425578703704</v>
      </c>
      <c r="G6" s="114">
        <f ca="1">IFERROR(NOW()-F6,"")</f>
        <v>6.8245370370277669E-2</v>
      </c>
      <c r="H6" s="113">
        <v>45935.417083333334</v>
      </c>
      <c r="I6" s="110" t="str">
        <f>IFERROR(VLOOKUP(D6,DB!A:F,6,0),"")</f>
        <v>SCECO</v>
      </c>
      <c r="J6" s="110" t="str">
        <f>IFERROR(VLOOKUP(D6,DB!A:G,7,0),"")</f>
        <v>Dead</v>
      </c>
      <c r="K6" s="115" t="s">
        <v>39068</v>
      </c>
      <c r="L6" s="107" t="str">
        <f>IFERROR(VLOOKUP(D6,DB!A:I,9,0),"")</f>
        <v>Latis</v>
      </c>
    </row>
    <row r="7" spans="1:16" ht="15" customHeight="1">
      <c r="A7" s="110" t="s">
        <v>39069</v>
      </c>
      <c r="B7" s="110" t="str">
        <f>IFERROR(VLOOKUP(D7,DB!A:K,11,0),"")</f>
        <v>R4</v>
      </c>
      <c r="C7" s="111">
        <v>2</v>
      </c>
      <c r="D7" s="107" t="s">
        <v>37501</v>
      </c>
      <c r="E7" s="112" t="s">
        <v>38964</v>
      </c>
      <c r="F7" s="113">
        <v>45935.423506944448</v>
      </c>
      <c r="G7" s="114">
        <f ca="1">IFERROR(NOW()-F7,"")</f>
        <v>7.0317129626346286E-2</v>
      </c>
      <c r="H7" s="113">
        <v>45935.414247685185</v>
      </c>
      <c r="I7" s="110" t="str">
        <f>IFERROR(VLOOKUP(D7,DB!A:F,6,0),"")</f>
        <v>Generator-SG</v>
      </c>
      <c r="J7" s="110" t="str">
        <f>IFERROR(VLOOKUP(D7,DB!A:G,7,0),"")</f>
        <v>Vandalized</v>
      </c>
      <c r="K7" s="115" t="s">
        <v>39070</v>
      </c>
      <c r="L7" s="107" t="str">
        <f>IFERROR(VLOOKUP(D7,DB!A:I,9,0),"")</f>
        <v>Latis</v>
      </c>
    </row>
    <row r="8" spans="1:16" ht="15" customHeight="1">
      <c r="A8" s="110" t="s">
        <v>39071</v>
      </c>
      <c r="B8" s="110" t="str">
        <f>IFERROR(VLOOKUP(D8,DB!A:K,11,0),"")</f>
        <v>R4</v>
      </c>
      <c r="C8" s="111">
        <v>1</v>
      </c>
      <c r="D8" s="107" t="s">
        <v>24468</v>
      </c>
      <c r="E8" s="112" t="s">
        <v>38964</v>
      </c>
      <c r="F8" s="113"/>
      <c r="G8" s="114">
        <f ca="1">IFERROR(NOW()-F8,"")</f>
        <v>45935.493824074074</v>
      </c>
      <c r="H8" s="113">
        <v>45935.419340277775</v>
      </c>
      <c r="I8" s="110" t="str">
        <f>IFERROR(VLOOKUP(D8,DB!A:F,6,0),"")</f>
        <v>SCECO</v>
      </c>
      <c r="J8" s="110" t="str">
        <f>IFERROR(VLOOKUP(D8,DB!A:G,7,0),"")</f>
        <v>Dead</v>
      </c>
      <c r="K8" s="115" t="s">
        <v>39072</v>
      </c>
      <c r="L8" s="107" t="str">
        <f>IFERROR(VLOOKUP(D8,DB!A:I,9,0),"")</f>
        <v>Latis</v>
      </c>
    </row>
    <row r="9" spans="1:16" ht="15" customHeight="1">
      <c r="A9" s="110"/>
      <c r="B9" s="110" t="str">
        <f>IFERROR(VLOOKUP(D9,DB!A:K,11,0),"")</f>
        <v/>
      </c>
      <c r="C9" s="111"/>
      <c r="D9" s="107"/>
      <c r="E9" s="112"/>
      <c r="F9" s="113"/>
      <c r="G9" s="114">
        <f ca="1">IFERROR(NOW()-F9,"")</f>
        <v>45935.493824074074</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45935.493824074074</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45935.493824074074</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45935.493824074074</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45935.493824074074</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45935.493824074074</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45935.493824074074</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45935.493824074074</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45935.493824074074</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45935.493824074074</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45935.493824074074</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45935.493824074074</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45935.493824074074</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45935.493824074074</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45935.493824074074</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45935.493824074074</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45935.493824074074</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45935.493824074074</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45935.493824074074</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45935.493824074074</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45935.493824074074</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45935.493824074074</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45935.493824074074</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45935.493824074074</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45935.493824074074</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45935.493824074074</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45935.493824074074</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45935.493824074074</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45935.493824074074</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45935.493824074074</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45935.493824074074</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45935.493824074074</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45935.493824074074</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45935.493824074074</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45935.493824074074</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45935.493824074074</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45935.493824074074</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45935.493824074074</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45935.493824074074</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45935.493824074074</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45935.493824074074</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45935.493824074074</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45935.493824074074</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ca="1">IFERROR(NOW()-F52,"")</f>
        <v>45935.493824074074</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ca="1">IFERROR(NOW()-F53,"")</f>
        <v>45935.493824074074</v>
      </c>
      <c r="H53" s="113"/>
      <c r="I53" s="110" t="str">
        <f>IFERROR(VLOOKUP(D53,DB!A:F,6,0),"")</f>
        <v/>
      </c>
      <c r="J53" s="110" t="str">
        <f>IFERROR(VLOOKUP(D53,DB!A:G,7,0),"")</f>
        <v/>
      </c>
      <c r="K53" s="115"/>
      <c r="L53" s="107" t="str">
        <f>IFERROR(VLOOKUP(D53,DB!A:I,9,0),"")</f>
        <v/>
      </c>
    </row>
    <row r="54" spans="1:12" ht="15" customHeight="1">
      <c r="A54" s="110"/>
      <c r="B54" s="110" t="str">
        <f>IFERROR(VLOOKUP(D54,DB!A:K,11,0),"")</f>
        <v/>
      </c>
      <c r="C54" s="111"/>
      <c r="D54" s="107"/>
      <c r="E54" s="112"/>
      <c r="F54" s="113"/>
      <c r="G54" s="114">
        <f ca="1">IFERROR(NOW()-F54,"")</f>
        <v>45935.493824074074</v>
      </c>
      <c r="H54" s="113"/>
      <c r="I54" s="110" t="str">
        <f>IFERROR(VLOOKUP(D54,DB!A:F,6,0),"")</f>
        <v/>
      </c>
      <c r="J54" s="110" t="str">
        <f>IFERROR(VLOOKUP(D54,DB!A:G,7,0),"")</f>
        <v/>
      </c>
      <c r="K54" s="115"/>
      <c r="L54" s="107" t="str">
        <f>IFERROR(VLOOKUP(D54,DB!A:I,9,0),"")</f>
        <v/>
      </c>
    </row>
    <row r="55" spans="1:12" ht="15" customHeight="1">
      <c r="A55" s="110"/>
      <c r="B55" s="110" t="str">
        <f>IFERROR(VLOOKUP(D55,DB!A:K,11,0),"")</f>
        <v/>
      </c>
      <c r="C55" s="111"/>
      <c r="D55" s="107"/>
      <c r="E55" s="112"/>
      <c r="F55" s="113"/>
      <c r="G55" s="114">
        <f ca="1">IFERROR(NOW()-F55,"")</f>
        <v>45935.493824074074</v>
      </c>
      <c r="H55" s="113"/>
      <c r="I55" s="110" t="str">
        <f>IFERROR(VLOOKUP(D55,DB!A:F,6,0),"")</f>
        <v/>
      </c>
      <c r="J55" s="110" t="str">
        <f>IFERROR(VLOOKUP(D55,DB!A:G,7,0),"")</f>
        <v/>
      </c>
      <c r="K55" s="115"/>
      <c r="L55" s="107" t="str">
        <f>IFERROR(VLOOKUP(D55,DB!A:I,9,0),"")</f>
        <v/>
      </c>
    </row>
    <row r="56" spans="1:12" ht="15" customHeight="1">
      <c r="A56" s="110"/>
      <c r="B56" s="110" t="str">
        <f>IFERROR(VLOOKUP(D56,DB!A:K,11,0),"")</f>
        <v/>
      </c>
      <c r="C56" s="111"/>
      <c r="D56" s="107"/>
      <c r="E56" s="112"/>
      <c r="F56" s="113"/>
      <c r="G56" s="114">
        <f ca="1">IFERROR(NOW()-F56,"")</f>
        <v>45935.493824074074</v>
      </c>
      <c r="H56" s="113"/>
      <c r="I56" s="110" t="str">
        <f>IFERROR(VLOOKUP(D56,DB!A:F,6,0),"")</f>
        <v/>
      </c>
      <c r="J56" s="110" t="str">
        <f>IFERROR(VLOOKUP(D56,DB!A:G,7,0),"")</f>
        <v/>
      </c>
      <c r="K56" s="115"/>
      <c r="L56" s="107" t="str">
        <f>IFERROR(VLOOKUP(D56,DB!A:I,9,0),"")</f>
        <v/>
      </c>
    </row>
    <row r="57" spans="1:12" ht="15" customHeight="1">
      <c r="A57" s="110"/>
      <c r="B57" s="110" t="str">
        <f>IFERROR(VLOOKUP(D57,DB!A:K,11,0),"")</f>
        <v/>
      </c>
      <c r="C57" s="111"/>
      <c r="D57" s="107"/>
      <c r="E57" s="112"/>
      <c r="F57" s="113"/>
      <c r="G57" s="114">
        <f ca="1">IFERROR(NOW()-F57,"")</f>
        <v>45935.493824074074</v>
      </c>
      <c r="H57" s="113"/>
      <c r="I57" s="110" t="str">
        <f>IFERROR(VLOOKUP(D57,DB!A:F,6,0),"")</f>
        <v/>
      </c>
      <c r="J57" s="110" t="str">
        <f>IFERROR(VLOOKUP(D57,DB!A:G,7,0),"")</f>
        <v/>
      </c>
      <c r="K57" s="115"/>
      <c r="L57" s="107" t="str">
        <f>IFERROR(VLOOKUP(D57,DB!A:I,9,0),"")</f>
        <v/>
      </c>
    </row>
    <row r="58" spans="1:12" ht="15" customHeight="1">
      <c r="A58" s="110"/>
      <c r="B58" s="110" t="str">
        <f>IFERROR(VLOOKUP(D58,DB!A:K,11,0),"")</f>
        <v/>
      </c>
      <c r="C58" s="111"/>
      <c r="D58" s="107"/>
      <c r="E58" s="112"/>
      <c r="F58" s="113"/>
      <c r="G58" s="114">
        <f ca="1">IFERROR(NOW()-F58,"")</f>
        <v>45935.493824074074</v>
      </c>
      <c r="H58" s="113"/>
      <c r="I58" s="110" t="str">
        <f>IFERROR(VLOOKUP(D58,DB!A:F,6,0),"")</f>
        <v/>
      </c>
      <c r="J58" s="110" t="str">
        <f>IFERROR(VLOOKUP(D58,DB!A:G,7,0),"")</f>
        <v/>
      </c>
      <c r="K58" s="115"/>
      <c r="L58" s="107" t="str">
        <f>IFERROR(VLOOKUP(D58,DB!A:I,9,0),"")</f>
        <v/>
      </c>
    </row>
    <row r="59" spans="1:12" ht="15" customHeight="1">
      <c r="A59" s="110"/>
      <c r="B59" s="110" t="str">
        <f>IFERROR(VLOOKUP(D59,DB!A:K,11,0),"")</f>
        <v/>
      </c>
      <c r="C59" s="111"/>
      <c r="D59" s="107"/>
      <c r="E59" s="112"/>
      <c r="F59" s="113"/>
      <c r="G59" s="114">
        <f ca="1">IFERROR(NOW()-F59,"")</f>
        <v>45935.493824074074</v>
      </c>
      <c r="H59" s="113"/>
      <c r="I59" s="110" t="str">
        <f>IFERROR(VLOOKUP(D59,DB!A:F,6,0),"")</f>
        <v/>
      </c>
      <c r="J59" s="110" t="str">
        <f>IFERROR(VLOOKUP(D59,DB!A:G,7,0),"")</f>
        <v/>
      </c>
      <c r="K59" s="115"/>
      <c r="L59" s="107" t="str">
        <f>IFERROR(VLOOKUP(D59,DB!A:I,9,0),"")</f>
        <v/>
      </c>
    </row>
    <row r="60" spans="1:12" ht="15" customHeight="1">
      <c r="A60" s="110"/>
      <c r="B60" s="110" t="str">
        <f>IFERROR(VLOOKUP(D60,DB!A:K,11,0),"")</f>
        <v/>
      </c>
      <c r="C60" s="111"/>
      <c r="D60" s="107"/>
      <c r="E60" s="112"/>
      <c r="F60" s="113"/>
      <c r="G60" s="114">
        <f ca="1">IFERROR(NOW()-F60,"")</f>
        <v>45935.493824074074</v>
      </c>
      <c r="H60" s="113"/>
      <c r="I60" s="110" t="str">
        <f>IFERROR(VLOOKUP(D60,DB!A:F,6,0),"")</f>
        <v/>
      </c>
      <c r="J60" s="110" t="str">
        <f>IFERROR(VLOOKUP(D60,DB!A:G,7,0),"")</f>
        <v/>
      </c>
      <c r="K60" s="115"/>
      <c r="L60" s="107" t="str">
        <f>IFERROR(VLOOKUP(D60,DB!A:I,9,0),"")</f>
        <v/>
      </c>
    </row>
    <row r="61" spans="1:12" ht="15" customHeight="1">
      <c r="A61" s="110"/>
      <c r="B61" s="110" t="str">
        <f>IFERROR(VLOOKUP(D61,DB!A:K,11,0),"")</f>
        <v/>
      </c>
      <c r="C61" s="111"/>
      <c r="D61" s="107"/>
      <c r="E61" s="112"/>
      <c r="F61" s="113"/>
      <c r="G61" s="114">
        <f ca="1">IFERROR(NOW()-F61,"")</f>
        <v>45935.493824074074</v>
      </c>
      <c r="H61" s="113"/>
      <c r="I61" s="110" t="str">
        <f>IFERROR(VLOOKUP(D61,DB!A:F,6,0),"")</f>
        <v/>
      </c>
      <c r="J61" s="110" t="str">
        <f>IFERROR(VLOOKUP(D61,DB!A:G,7,0),"")</f>
        <v/>
      </c>
      <c r="K61" s="115"/>
      <c r="L61" s="107" t="str">
        <f>IFERROR(VLOOKUP(D61,DB!A:I,9,0),"")</f>
        <v/>
      </c>
    </row>
    <row r="62" spans="1:12" ht="15" customHeight="1">
      <c r="A62" s="110"/>
      <c r="B62" s="110" t="str">
        <f>IFERROR(VLOOKUP(D62,DB!A:K,11,0),"")</f>
        <v/>
      </c>
      <c r="C62" s="111"/>
      <c r="D62" s="107"/>
      <c r="E62" s="112"/>
      <c r="F62" s="113"/>
      <c r="G62" s="114">
        <f ca="1">IFERROR(NOW()-F62,"")</f>
        <v>45935.493824074074</v>
      </c>
      <c r="H62" s="113"/>
      <c r="I62" s="110" t="str">
        <f>IFERROR(VLOOKUP(D62,DB!A:F,6,0),"")</f>
        <v/>
      </c>
      <c r="J62" s="110" t="str">
        <f>IFERROR(VLOOKUP(D62,DB!A:G,7,0),"")</f>
        <v/>
      </c>
      <c r="K62" s="115"/>
      <c r="L62" s="107" t="str">
        <f>IFERROR(VLOOKUP(D62,DB!A:I,9,0),"")</f>
        <v/>
      </c>
    </row>
    <row r="63" spans="1:12" ht="15" customHeight="1">
      <c r="A63" s="110"/>
      <c r="B63" s="110" t="str">
        <f>IFERROR(VLOOKUP(D63,DB!A:K,11,0),"")</f>
        <v/>
      </c>
      <c r="C63" s="111"/>
      <c r="D63" s="107"/>
      <c r="E63" s="112"/>
      <c r="F63" s="113"/>
      <c r="G63" s="114">
        <f ca="1">IFERROR(NOW()-F63,"")</f>
        <v>45935.493824074074</v>
      </c>
      <c r="H63" s="113"/>
      <c r="I63" s="110" t="str">
        <f>IFERROR(VLOOKUP(D63,DB!A:F,6,0),"")</f>
        <v/>
      </c>
      <c r="J63" s="110" t="str">
        <f>IFERROR(VLOOKUP(D63,DB!A:G,7,0),"")</f>
        <v/>
      </c>
      <c r="K63" s="115"/>
      <c r="L63" s="107" t="str">
        <f>IFERROR(VLOOKUP(D63,DB!A:I,9,0),"")</f>
        <v/>
      </c>
    </row>
  </sheetData>
  <dataValidations count="2">
    <dataValidation allowBlank="1" showInputMessage="1" showErrorMessage="1" sqref="E1" xr:uid="{A4F81451-56CC-4543-9497-104C4E44EE4B}"/>
    <dataValidation type="list" allowBlank="1" showInputMessage="1" showErrorMessage="1" sqref="E2:E6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2"/>
  <sheetViews>
    <sheetView workbookViewId="0">
      <selection activeCell="K5" sqref="K5"/>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39073</v>
      </c>
      <c r="B2" s="37" t="str">
        <f>IFERROR(VLOOKUP(D2,DB!A:K,11,0),"")</f>
        <v>R5</v>
      </c>
      <c r="C2" s="37">
        <v>3</v>
      </c>
      <c r="D2" s="37" t="s">
        <v>36000</v>
      </c>
      <c r="E2" s="37" t="s">
        <v>38964</v>
      </c>
      <c r="F2" s="38">
        <v>45891.832060185188</v>
      </c>
      <c r="G2" s="39">
        <f t="shared" ref="G2" ca="1" si="0">IFERROR(NOW()-F2,"-")</f>
        <v>43.661763888885616</v>
      </c>
      <c r="H2" s="38">
        <v>45891.790393518517</v>
      </c>
      <c r="I2" s="37" t="str">
        <f>IFERROR(VLOOKUP(D2,DB!A:F,6,0),"")</f>
        <v>Generator-SG</v>
      </c>
      <c r="J2" s="37" t="str">
        <f>IFERROR(VLOOKUP(D2,DB!A:G,7,0),"")</f>
        <v>Vandalized</v>
      </c>
      <c r="K2" s="37" t="s">
        <v>39074</v>
      </c>
      <c r="L2" s="37" t="str">
        <f>IFERROR(VLOOKUP(D2,DB!A:I,9,0),"")</f>
        <v>Latis</v>
      </c>
      <c r="M2" s="136"/>
    </row>
    <row r="3" spans="1:13" ht="30.75">
      <c r="A3" s="37" t="s">
        <v>39075</v>
      </c>
      <c r="B3" s="37" t="str">
        <f>IFERROR(VLOOKUP(D3,DB!A:K,11,0),"")</f>
        <v>R5</v>
      </c>
      <c r="C3" s="37">
        <v>1</v>
      </c>
      <c r="D3" s="37" t="s">
        <v>31295</v>
      </c>
      <c r="E3" s="37" t="s">
        <v>38967</v>
      </c>
      <c r="F3" s="38">
        <v>45926.188877314817</v>
      </c>
      <c r="G3" s="39">
        <f ca="1">IFERROR(NOW()-F3,"-")</f>
        <v>9.304946759257291</v>
      </c>
      <c r="H3" s="38">
        <v>45926.158159722225</v>
      </c>
      <c r="I3" s="37" t="str">
        <f>IFERROR(VLOOKUP(D3,DB!A:F,6,0),"")</f>
        <v>SCECO</v>
      </c>
      <c r="J3" s="37" t="str">
        <f>IFERROR(VLOOKUP(D3,DB!A:G,7,0),"")</f>
        <v>Good</v>
      </c>
      <c r="K3" s="37" t="s">
        <v>39076</v>
      </c>
      <c r="L3" s="37" t="str">
        <f>IFERROR(VLOOKUP(D3,DB!A:I,9,0),"")</f>
        <v>Latis</v>
      </c>
      <c r="M3" s="136"/>
    </row>
    <row r="4" spans="1:13" ht="15.75">
      <c r="A4" s="37"/>
      <c r="B4" s="37" t="str">
        <f>IFERROR(VLOOKUP(D4,DB!A:K,11,0),"")</f>
        <v/>
      </c>
      <c r="C4" s="37"/>
      <c r="D4" s="140"/>
      <c r="E4" s="37"/>
      <c r="F4" s="38"/>
      <c r="G4" s="39">
        <f ca="1">IFERROR(NOW()-F4,"-")</f>
        <v>45935.493824074074</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45935.493824074074</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45935.493824074074</v>
      </c>
      <c r="H6" s="38"/>
      <c r="I6" s="37" t="str">
        <f>IFERROR(VLOOKUP(D6,DB!A:F,6,0),"")</f>
        <v/>
      </c>
      <c r="J6" s="37" t="str">
        <f>IFERROR(VLOOKUP(D6,DB!A:G,7,0),"")</f>
        <v/>
      </c>
      <c r="K6" s="37"/>
      <c r="L6" s="37" t="str">
        <f>IFERROR(VLOOKUP(D6,DB!A:I,9,0),"")</f>
        <v/>
      </c>
      <c r="M6" s="136"/>
    </row>
    <row r="7" spans="1:13" ht="15">
      <c r="A7" s="37"/>
      <c r="B7" s="37" t="str">
        <f>IFERROR(VLOOKUP(D7,DB!A:K,11,0),"")</f>
        <v/>
      </c>
      <c r="C7" s="37"/>
      <c r="D7"/>
      <c r="E7" s="37"/>
      <c r="F7" s="38"/>
      <c r="G7" s="39">
        <f ca="1">IFERROR(NOW()-F7,"-")</f>
        <v>45935.493824074074</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45935.493824074074</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45935.493824074074</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45935.493824074074</v>
      </c>
      <c r="H10" s="38"/>
      <c r="I10" s="37" t="str">
        <f>IFERROR(VLOOKUP(D10,DB!A:F,6,0),"")</f>
        <v/>
      </c>
      <c r="J10" s="37" t="str">
        <f>IFERROR(VLOOKUP(D10,DB!A:G,7,0),"")</f>
        <v/>
      </c>
      <c r="K10" s="37"/>
      <c r="L10" s="37" t="str">
        <f>IFERROR(VLOOKUP(D10,DB!A:I,9,0),"")</f>
        <v/>
      </c>
      <c r="M10" s="136"/>
    </row>
    <row r="11" spans="1:13" ht="15">
      <c r="A11" s="92"/>
      <c r="B11" s="92" t="str">
        <f>IFERROR(VLOOKUP(D11,DB!A:K,11,0),"")</f>
        <v/>
      </c>
      <c r="C11" s="92"/>
      <c r="D11" s="92"/>
      <c r="E11" s="92"/>
      <c r="F11" s="134"/>
      <c r="G11" s="135">
        <f ca="1">IFERROR(NOW()-F11,"-")</f>
        <v>45935.493824074074</v>
      </c>
      <c r="H11" s="134"/>
      <c r="I11" s="92" t="str">
        <f>IFERROR(VLOOKUP(D11,DB!A:F,6,0),"")</f>
        <v/>
      </c>
      <c r="J11" s="92" t="str">
        <f>IFERROR(VLOOKUP(D11,DB!A:G,7,0),"")</f>
        <v/>
      </c>
      <c r="K11" s="92"/>
      <c r="L11" s="92" t="str">
        <f>IFERROR(VLOOKUP(D11,DB!A:I,9,0),"")</f>
        <v/>
      </c>
      <c r="M11" s="136"/>
    </row>
    <row r="12" spans="1:13" ht="15">
      <c r="A12" s="37"/>
      <c r="B12" s="37" t="str">
        <f>IFERROR(VLOOKUP(D12,DB!A:K,11,0),"")</f>
        <v/>
      </c>
      <c r="C12" s="37"/>
      <c r="D12" s="37"/>
      <c r="E12" s="37"/>
      <c r="F12" s="38"/>
      <c r="G12" s="39">
        <f ca="1">IFERROR(NOW()-F12,"-")</f>
        <v>45935.493824074074</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45935.493824074074</v>
      </c>
      <c r="H13" s="38"/>
      <c r="I13" s="37" t="str">
        <f>IFERROR(VLOOKUP(D13,DB!A:F,6,0),"")</f>
        <v/>
      </c>
      <c r="J13" s="37" t="str">
        <f>IFERROR(VLOOKUP(D13,DB!A:G,7,0),"")</f>
        <v/>
      </c>
      <c r="K13" s="37"/>
      <c r="L13" s="37" t="str">
        <f>IFERROR(VLOOKUP(D13,DB!A:I,9,0),"")</f>
        <v/>
      </c>
      <c r="M13" s="136"/>
    </row>
    <row r="14" spans="1:13" ht="15.75">
      <c r="A14" s="37"/>
      <c r="B14" s="37" t="str">
        <f>IFERROR(VLOOKUP(D14,DB!A:K,11,0),"")</f>
        <v/>
      </c>
      <c r="C14" s="37"/>
      <c r="D14" s="140"/>
      <c r="E14" s="37"/>
      <c r="F14" s="38"/>
      <c r="G14" s="39">
        <f ca="1">IFERROR(NOW()-F14,"-")</f>
        <v>45935.493824074074</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45935.493824074074</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45935.493824074074</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45935.493824074074</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45935.493824074074</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45935.493824074074</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45935.493824074074</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45935.493824074074</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45935.493824074074</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45935.493824074074</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45935.493824074074</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45935.493824074074</v>
      </c>
      <c r="H25" s="38"/>
      <c r="I25" s="37" t="str">
        <f>IFERROR(VLOOKUP(D25,DB!A:F,6,0),"")</f>
        <v/>
      </c>
      <c r="J25" s="37" t="str">
        <f>IFERROR(VLOOKUP(D25,DB!A:G,7,0),"")</f>
        <v/>
      </c>
      <c r="K25" s="37"/>
      <c r="L25" s="37" t="str">
        <f>IFERROR(VLOOKUP(D25,DB!A:I,9,0),"")</f>
        <v/>
      </c>
      <c r="M25" s="136"/>
    </row>
    <row r="26" spans="1:13" ht="15">
      <c r="A26" s="37"/>
      <c r="B26" s="37" t="str">
        <f>IFERROR(VLOOKUP(D26,DB!A:K,11,0),"")</f>
        <v/>
      </c>
      <c r="C26" s="37"/>
      <c r="D26"/>
      <c r="E26" s="37"/>
      <c r="F26" s="38"/>
      <c r="G26" s="39">
        <f ca="1">IFERROR(NOW()-F26,"-")</f>
        <v>45935.493824074074</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45935.493824074074</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45935.493824074074</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45935.493824074074</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45935.493824074074</v>
      </c>
      <c r="H30" s="38"/>
      <c r="I30" s="37" t="str">
        <f>IFERROR(VLOOKUP(D30,DB!A:F,6,0),"")</f>
        <v/>
      </c>
      <c r="J30" s="37" t="str">
        <f>IFERROR(VLOOKUP(D30,DB!A:G,7,0),"")</f>
        <v/>
      </c>
      <c r="K30" s="37"/>
      <c r="L30" s="37" t="str">
        <f>IFERROR(VLOOKUP(D30,DB!A:I,9,0),"")</f>
        <v/>
      </c>
      <c r="M30" s="136"/>
    </row>
    <row r="31" spans="1:13" ht="15">
      <c r="A31" s="37"/>
      <c r="B31" s="37" t="str">
        <f>IFERROR(VLOOKUP(D31,DB!A:K,11,0),"")</f>
        <v/>
      </c>
      <c r="C31" s="37"/>
      <c r="D31"/>
      <c r="E31" s="37"/>
      <c r="F31" s="38"/>
      <c r="G31" s="39">
        <f ca="1">IFERROR(NOW()-F31,"-")</f>
        <v>45935.493824074074</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45935.493824074074</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45935.493824074074</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45935.493824074074</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45935.493824074074</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45935.493824074074</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45935.493824074074</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45935.493824074074</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45935.493824074074</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45935.493824074074</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45935.493824074074</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45935.493824074074</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45935.493824074074</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45935.493824074074</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45935.493824074074</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45935.493824074074</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45935.493824074074</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45935.493824074074</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45935.493824074074</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45935.493824074074</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45935.493824074074</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45935.493824074074</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45935.493824074074</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45935.493824074074</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45935.493824074074</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45935.493824074074</v>
      </c>
      <c r="H56" s="38"/>
      <c r="I56" s="37" t="str">
        <f>IFERROR(VLOOKUP(D56,DB!A:F,6,0),"")</f>
        <v/>
      </c>
      <c r="J56" s="37" t="str">
        <f>IFERROR(VLOOKUP(D56,DB!A:G,7,0),"")</f>
        <v/>
      </c>
      <c r="K56" s="37"/>
      <c r="L56" s="37" t="str">
        <f>IFERROR(VLOOKUP(D56,DB!A:I,9,0),"")</f>
        <v/>
      </c>
      <c r="M56" s="136"/>
    </row>
    <row r="57" spans="1:13" ht="15">
      <c r="A57" s="92"/>
      <c r="B57" s="92" t="str">
        <f>IFERROR(VLOOKUP(D57,DB!A:K,11,0),"")</f>
        <v/>
      </c>
      <c r="C57" s="92"/>
      <c r="D57" s="92"/>
      <c r="E57" s="92"/>
      <c r="F57" s="134"/>
      <c r="G57" s="135">
        <f ca="1">IFERROR(NOW()-F57,"-")</f>
        <v>45935.493824074074</v>
      </c>
      <c r="H57" s="134"/>
      <c r="I57" s="92" t="str">
        <f>IFERROR(VLOOKUP(D57,DB!A:F,6,0),"")</f>
        <v/>
      </c>
      <c r="J57" s="92" t="str">
        <f>IFERROR(VLOOKUP(D57,DB!A:G,7,0),"")</f>
        <v/>
      </c>
      <c r="K57" s="92"/>
      <c r="L57" s="92" t="str">
        <f>IFERROR(VLOOKUP(D57,DB!A:I,9,0),"")</f>
        <v/>
      </c>
      <c r="M57" s="136"/>
    </row>
    <row r="58" spans="1:13" ht="15">
      <c r="A58" s="92"/>
      <c r="B58" s="92" t="str">
        <f>IFERROR(VLOOKUP(D58,DB!A:K,11,0),"")</f>
        <v/>
      </c>
      <c r="C58" s="92"/>
      <c r="D58" s="92"/>
      <c r="E58" s="92"/>
      <c r="F58" s="134"/>
      <c r="G58" s="135">
        <f ca="1">IFERROR(NOW()-F58,"-")</f>
        <v>45935.493824074074</v>
      </c>
      <c r="H58" s="134"/>
      <c r="I58" s="92" t="str">
        <f>IFERROR(VLOOKUP(D58,DB!A:F,6,0),"")</f>
        <v/>
      </c>
      <c r="J58" s="92" t="str">
        <f>IFERROR(VLOOKUP(D58,DB!A:G,7,0),"")</f>
        <v/>
      </c>
      <c r="K58" s="92"/>
      <c r="L58" s="92" t="str">
        <f>IFERROR(VLOOKUP(D58,DB!A:I,9,0),"")</f>
        <v/>
      </c>
    </row>
    <row r="59" spans="1:13" ht="15">
      <c r="A59" s="37"/>
      <c r="B59" s="37" t="str">
        <f>IFERROR(VLOOKUP(D59,DB!A:K,11,0),"")</f>
        <v/>
      </c>
      <c r="C59" s="37"/>
      <c r="D59" s="37"/>
      <c r="E59" s="37"/>
      <c r="F59" s="38"/>
      <c r="G59" s="39">
        <f ca="1">IFERROR(NOW()-F59,"-")</f>
        <v>45935.493824074074</v>
      </c>
      <c r="H59" s="38"/>
      <c r="I59" s="37" t="str">
        <f>IFERROR(VLOOKUP(D59,DB!A:F,6,0),"")</f>
        <v/>
      </c>
      <c r="J59" s="37" t="str">
        <f>IFERROR(VLOOKUP(D59,DB!A:G,7,0),"")</f>
        <v/>
      </c>
      <c r="K59" s="37"/>
      <c r="L59" s="37" t="str">
        <f>IFERROR(VLOOKUP(D59,DB!A:I,9,0),"")</f>
        <v/>
      </c>
    </row>
    <row r="60" spans="1:13" ht="15">
      <c r="A60" s="37"/>
      <c r="B60" s="37" t="str">
        <f>IFERROR(VLOOKUP(D60,DB!A:K,11,0),"")</f>
        <v/>
      </c>
      <c r="C60" s="37"/>
      <c r="D60" s="37"/>
      <c r="E60" s="37"/>
      <c r="F60" s="38"/>
      <c r="G60" s="39">
        <f ca="1">IFERROR(NOW()-F60,"-")</f>
        <v>45935.493824074074</v>
      </c>
      <c r="H60" s="38"/>
      <c r="I60" s="37" t="str">
        <f>IFERROR(VLOOKUP(D60,DB!A:F,6,0),"")</f>
        <v/>
      </c>
      <c r="J60" s="37" t="str">
        <f>IFERROR(VLOOKUP(D60,DB!A:G,7,0),"")</f>
        <v/>
      </c>
      <c r="K60" s="37"/>
      <c r="L60" s="37" t="str">
        <f>IFERROR(VLOOKUP(D60,DB!A:I,9,0),"")</f>
        <v/>
      </c>
    </row>
    <row r="61" spans="1:13" ht="15">
      <c r="A61" s="37"/>
      <c r="B61" s="37" t="str">
        <f>IFERROR(VLOOKUP(D61,DB!A:K,11,0),"")</f>
        <v/>
      </c>
      <c r="C61" s="37"/>
      <c r="D61" s="37"/>
      <c r="E61" s="37"/>
      <c r="F61" s="38"/>
      <c r="G61" s="39">
        <f ca="1">IFERROR(NOW()-F61,"-")</f>
        <v>45935.493824074074</v>
      </c>
      <c r="H61" s="38"/>
      <c r="I61" s="37" t="str">
        <f>IFERROR(VLOOKUP(D61,DB!A:F,6,0),"")</f>
        <v/>
      </c>
      <c r="J61" s="37" t="str">
        <f>IFERROR(VLOOKUP(D61,DB!A:G,7,0),"")</f>
        <v/>
      </c>
      <c r="K61" s="37"/>
      <c r="L61" s="37" t="str">
        <f>IFERROR(VLOOKUP(D61,DB!A:I,9,0),"")</f>
        <v/>
      </c>
    </row>
    <row r="62" spans="1:13" ht="15">
      <c r="A62" s="37"/>
      <c r="B62" s="37" t="str">
        <f>IFERROR(VLOOKUP(D62,DB!A:K,11,0),"")</f>
        <v/>
      </c>
      <c r="C62" s="37"/>
      <c r="D62" s="37"/>
      <c r="E62" s="37"/>
      <c r="F62" s="38"/>
      <c r="G62" s="39">
        <f ca="1">IFERROR(NOW()-F62,"-")</f>
        <v>45935.493824074074</v>
      </c>
      <c r="H62" s="38"/>
      <c r="I62" s="37" t="str">
        <f>IFERROR(VLOOKUP(D62,DB!A:F,6,0),"")</f>
        <v/>
      </c>
      <c r="J62" s="37" t="str">
        <f>IFERROR(VLOOKUP(D62,DB!A:G,7,0),"")</f>
        <v/>
      </c>
      <c r="K62" s="37"/>
      <c r="L62" s="37" t="str">
        <f>IFERROR(VLOOKUP(D62,DB!A:I,9,0),"")</f>
        <v/>
      </c>
    </row>
    <row r="63" spans="1:13" ht="15">
      <c r="A63" s="37"/>
      <c r="B63" s="37" t="str">
        <f>IFERROR(VLOOKUP(D63,DB!A:K,11,0),"")</f>
        <v/>
      </c>
      <c r="C63" s="37"/>
      <c r="D63" s="37"/>
      <c r="E63" s="37"/>
      <c r="F63" s="38"/>
      <c r="G63" s="39">
        <f ca="1">IFERROR(NOW()-F63,"-")</f>
        <v>45935.493824074074</v>
      </c>
      <c r="H63" s="38"/>
      <c r="I63" s="37" t="str">
        <f>IFERROR(VLOOKUP(D63,DB!A:F,6,0),"")</f>
        <v/>
      </c>
      <c r="J63" s="37" t="str">
        <f>IFERROR(VLOOKUP(D63,DB!A:G,7,0),"")</f>
        <v/>
      </c>
      <c r="K63" s="37"/>
      <c r="L63" s="37" t="str">
        <f>IFERROR(VLOOKUP(D63,DB!A:I,9,0),"")</f>
        <v/>
      </c>
    </row>
    <row r="64" spans="1:13" ht="15">
      <c r="A64" s="37"/>
      <c r="B64" s="37" t="str">
        <f>IFERROR(VLOOKUP(D64,DB!A:K,11,0),"")</f>
        <v/>
      </c>
      <c r="C64" s="37"/>
      <c r="D64" s="37"/>
      <c r="E64" s="37"/>
      <c r="F64" s="38"/>
      <c r="G64" s="39">
        <f ca="1">IFERROR(NOW()-F64,"-")</f>
        <v>45935.493824074074</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45935.493824074074</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45935.493824074074</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45935.493824074074</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45935.493824074074</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45935.493824074074</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45935.493824074074</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45935.493824074074</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45935.493824074074</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45935.493824074074</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45935.493824074074</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45935.493824074074</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45935.493824074074</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45935.493824074074</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45935.493824074074</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45935.493824074074</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45935.493824074074</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45935.493824074074</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45935.493824074074</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45935.493824074074</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45935.493824074074</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45935.493824074074</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45935.493824074074</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45935.493824074074</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45935.493824074074</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45935.493824074074</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45935.493824074074</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45935.493824074074</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45935.493824074074</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45935.493824074074</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45935.493824074074</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45935.493824074074</v>
      </c>
      <c r="H95" s="38"/>
      <c r="I95" s="37" t="str">
        <f>IFERROR(VLOOKUP(D95,DB!A:F,6,0),"")</f>
        <v/>
      </c>
      <c r="J95" s="37" t="str">
        <f>IFERROR(VLOOKUP(D95,DB!A:G,7,0),"")</f>
        <v/>
      </c>
      <c r="K95" s="37"/>
      <c r="L95" s="37" t="str">
        <f>IFERROR(VLOOKUP(D95,DB!A:I,9,0),"")</f>
        <v/>
      </c>
    </row>
    <row r="96" spans="1:12" ht="15">
      <c r="A96" s="92"/>
      <c r="B96" s="92" t="str">
        <f>IFERROR(VLOOKUP(D96,DB!A:K,11,0),"")</f>
        <v/>
      </c>
      <c r="C96" s="92"/>
      <c r="D96" s="92"/>
      <c r="E96" s="92"/>
      <c r="F96" s="134"/>
      <c r="G96" s="135">
        <f ca="1">IFERROR(NOW()-F96,"-")</f>
        <v>45935.493824074074</v>
      </c>
      <c r="H96" s="134"/>
      <c r="I96" s="92" t="str">
        <f>IFERROR(VLOOKUP(D96,DB!A:F,6,0),"")</f>
        <v/>
      </c>
      <c r="J96" s="92" t="str">
        <f>IFERROR(VLOOKUP(D96,DB!A:G,7,0),"")</f>
        <v/>
      </c>
      <c r="K96" s="92"/>
      <c r="L96" s="92" t="str">
        <f>IFERROR(VLOOKUP(D96,DB!A:I,9,0),"")</f>
        <v/>
      </c>
    </row>
    <row r="97" spans="1:12" ht="15">
      <c r="A97" s="37"/>
      <c r="B97" s="37" t="str">
        <f>IFERROR(VLOOKUP(D97,DB!A:K,11,0),"")</f>
        <v/>
      </c>
      <c r="C97" s="37"/>
      <c r="D97" s="37"/>
      <c r="E97" s="37"/>
      <c r="F97" s="38"/>
      <c r="G97" s="39">
        <f ca="1">IFERROR(NOW()-F97,"-")</f>
        <v>45935.493824074074</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45935.493824074074</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45935.493824074074</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45935.493824074074</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45935.493824074074</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45935.493824074074</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45935.493824074074</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45935.493824074074</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45935.493824074074</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45935.493824074074</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45935.493824074074</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45935.493824074074</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45935.493824074074</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45935.493824074074</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45935.493824074074</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45935.493824074074</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45935.493824074074</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45935.493824074074</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45935.493824074074</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45935.493824074074</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45935.493824074074</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45935.493824074074</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45935.493824074074</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45935.493824074074</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45935.493824074074</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45935.493824074074</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45935.493824074074</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45935.493824074074</v>
      </c>
      <c r="H124" s="38"/>
      <c r="I124" s="37" t="str">
        <f>IFERROR(VLOOKUP(D124,DB!A:F,6,0),"")</f>
        <v/>
      </c>
      <c r="J124" s="37" t="str">
        <f>IFERROR(VLOOKUP(D124,DB!A:G,7,0),"")</f>
        <v/>
      </c>
      <c r="K124" s="37"/>
      <c r="L124" s="37" t="str">
        <f>IFERROR(VLOOKUP(D124,DB!A:I,9,0),"")</f>
        <v/>
      </c>
    </row>
    <row r="125" spans="1:12" ht="15">
      <c r="A125" s="92"/>
      <c r="B125" s="92" t="str">
        <f>IFERROR(VLOOKUP(D125,DB!A:K,11,0),"")</f>
        <v/>
      </c>
      <c r="C125" s="92"/>
      <c r="D125" s="92"/>
      <c r="E125" s="92"/>
      <c r="F125" s="134"/>
      <c r="G125" s="135">
        <f ca="1">IFERROR(NOW()-F125,"-")</f>
        <v>45935.493824074074</v>
      </c>
      <c r="H125" s="134"/>
      <c r="I125" s="92" t="str">
        <f>IFERROR(VLOOKUP(D125,DB!A:F,6,0),"")</f>
        <v/>
      </c>
      <c r="J125" s="92" t="str">
        <f>IFERROR(VLOOKUP(D125,DB!A:G,7,0),"")</f>
        <v/>
      </c>
      <c r="K125" s="92"/>
      <c r="L125" s="92" t="str">
        <f>IFERROR(VLOOKUP(D125,DB!A:I,9,0),"")</f>
        <v/>
      </c>
    </row>
    <row r="126" spans="1:12" ht="15">
      <c r="A126" s="37"/>
      <c r="B126" s="37" t="str">
        <f>IFERROR(VLOOKUP(D126,DB!A:K,11,0),"")</f>
        <v/>
      </c>
      <c r="C126" s="37"/>
      <c r="D126" s="37"/>
      <c r="E126" s="37"/>
      <c r="F126" s="38"/>
      <c r="G126" s="39">
        <f ca="1">IFERROR(NOW()-F126,"-")</f>
        <v>45935.493824074074</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45935.493824074074</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45935.493824074074</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45935.493824074074</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45935.493824074074</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45935.493824074074</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45935.493824074074</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45935.493824074074</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45935.493824074074</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45935.493824074074</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45935.493824074074</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45935.493824074074</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45935.493824074074</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45935.493824074074</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45935.493824074074</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45935.493824074074</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45935.493824074074</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45935.493824074074</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45935.493824074074</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45935.493824074074</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45935.493824074074</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45935.493824074074</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45935.493824074074</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45935.493824074074</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45935.493824074074</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45935.493824074074</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45935.493824074074</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45935.493824074074</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45935.493824074074</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45935.493824074074</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45935.493824074074</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45935.493824074074</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45935.493824074074</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45935.493824074074</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45935.493824074074</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45935.493824074074</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45935.493824074074</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45935.493824074074</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45935.493824074074</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45935.493824074074</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45935.493824074074</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45935.493824074074</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45935.493824074074</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45935.493824074074</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45935.493824074074</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45935.493824074074</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45935.493824074074</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45935.493824074074</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45935.493824074074</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45935.493824074074</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45935.493824074074</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45935.493824074074</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45935.493824074074</v>
      </c>
      <c r="H178" s="38"/>
      <c r="I178" s="37" t="str">
        <f>IFERROR(VLOOKUP(D178,DB!A:F,6,0),"")</f>
        <v/>
      </c>
      <c r="J178" s="37" t="str">
        <f>IFERROR(VLOOKUP(D178,DB!A:G,7,0),"")</f>
        <v/>
      </c>
      <c r="K178" s="37"/>
      <c r="L178" s="37" t="str">
        <f>IFERROR(VLOOKUP(D178,DB!A:I,9,0),"")</f>
        <v/>
      </c>
    </row>
    <row r="179" spans="1:12" ht="15">
      <c r="A179" s="92"/>
      <c r="B179" s="92" t="str">
        <f>IFERROR(VLOOKUP(D179,DB!A:K,11,0),"")</f>
        <v/>
      </c>
      <c r="C179" s="92"/>
      <c r="D179" s="92"/>
      <c r="E179" s="92"/>
      <c r="F179" s="134"/>
      <c r="G179" s="135">
        <f ca="1">IFERROR(NOW()-F179,"-")</f>
        <v>45935.493824074074</v>
      </c>
      <c r="H179" s="134"/>
      <c r="I179" s="92" t="str">
        <f>IFERROR(VLOOKUP(D179,DB!A:F,6,0),"")</f>
        <v/>
      </c>
      <c r="J179" s="92" t="str">
        <f>IFERROR(VLOOKUP(D179,DB!A:G,7,0),"")</f>
        <v/>
      </c>
      <c r="K179" s="92"/>
      <c r="L179" s="92" t="str">
        <f>IFERROR(VLOOKUP(D179,DB!A:I,9,0),"")</f>
        <v/>
      </c>
    </row>
    <row r="180" spans="1:12" ht="15"/>
    <row r="181" spans="1:12" ht="15"/>
    <row r="182" spans="1:12" ht="15"/>
    <row r="183" spans="1:12" ht="15"/>
    <row r="184" spans="1:12" ht="15"/>
    <row r="185" spans="1:12" ht="15"/>
    <row r="186" spans="1:12" ht="15"/>
    <row r="187" spans="1:12" ht="15"/>
    <row r="188" spans="1:12" ht="15"/>
    <row r="189" spans="1:12" ht="15"/>
    <row r="190" spans="1:12" ht="15"/>
    <row r="191" spans="1:12" ht="15"/>
    <row r="192" spans="1:1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4" ht="15"/>
    <row r="435" ht="15"/>
    <row r="436" ht="15"/>
    <row r="437" ht="15"/>
    <row r="438" ht="15"/>
    <row r="439" ht="15"/>
    <row r="440" ht="15"/>
    <row r="441" ht="15"/>
    <row r="442" ht="15"/>
    <row r="443" ht="15"/>
    <row r="444" ht="15"/>
    <row r="445" ht="15"/>
    <row r="446" ht="15"/>
    <row r="447" ht="15"/>
    <row r="449" ht="15"/>
    <row r="450" ht="15"/>
    <row r="451" ht="15"/>
    <row r="452" ht="15"/>
    <row r="453" ht="15"/>
    <row r="454" ht="15"/>
    <row r="456" ht="15"/>
    <row r="457" ht="15"/>
    <row r="458" ht="15"/>
    <row r="459" ht="15"/>
    <row r="460" ht="15"/>
    <row r="461" ht="15"/>
    <row r="462" ht="15"/>
    <row r="463"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8" ht="15"/>
    <row r="499" ht="15"/>
    <row r="500" ht="15"/>
    <row r="501" ht="15"/>
    <row r="502" ht="15"/>
    <row r="503" ht="15"/>
    <row r="504" ht="15"/>
    <row r="505" ht="15"/>
    <row r="506" ht="15"/>
    <row r="507" ht="15"/>
    <row r="509" ht="15"/>
    <row r="510" ht="15"/>
    <row r="511" ht="15"/>
    <row r="514" ht="15"/>
    <row r="515" ht="15"/>
    <row r="516" ht="15"/>
    <row r="517"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9" ht="15"/>
    <row r="830" ht="15"/>
    <row r="831" ht="15"/>
    <row r="832" ht="15"/>
    <row r="833" ht="15"/>
    <row r="834" ht="15"/>
    <row r="838" ht="15"/>
    <row r="839" ht="15"/>
    <row r="849" ht="15"/>
    <row r="854" ht="15"/>
    <row r="865" ht="15"/>
    <row r="866" ht="15"/>
    <row r="873" ht="15"/>
    <row r="874" ht="15"/>
    <row r="878" ht="15"/>
    <row r="879" ht="15"/>
    <row r="880" ht="15"/>
    <row r="887" ht="15"/>
    <row r="888" ht="15"/>
    <row r="889" ht="15"/>
    <row r="890" ht="15"/>
    <row r="892" ht="15"/>
    <row r="893" ht="15"/>
    <row r="894" ht="15"/>
    <row r="897" ht="15"/>
    <row r="898" ht="15"/>
    <row r="899" ht="15"/>
    <row r="900" ht="15"/>
    <row r="902" ht="15"/>
    <row r="903" ht="15"/>
    <row r="904" ht="15"/>
    <row r="905" ht="15"/>
    <row r="906" ht="15"/>
    <row r="907" ht="15"/>
    <row r="909" ht="15"/>
    <row r="910" ht="15"/>
    <row r="912" ht="15"/>
    <row r="913" ht="15"/>
    <row r="915" ht="15"/>
    <row r="916" ht="15"/>
    <row r="917" ht="15"/>
    <row r="919" ht="15"/>
    <row r="920" ht="15"/>
    <row r="921" ht="15"/>
    <row r="922" ht="15"/>
    <row r="923" ht="15"/>
    <row r="927" ht="15"/>
    <row r="928" ht="15"/>
    <row r="929" ht="15"/>
    <row r="930" ht="15"/>
    <row r="933" ht="15"/>
    <row r="934" ht="15"/>
    <row r="937" ht="15"/>
    <row r="978" ht="15"/>
    <row r="979" ht="15"/>
    <row r="982" ht="15"/>
    <row r="983" ht="15"/>
    <row r="990" ht="15"/>
    <row r="991" ht="15"/>
    <row r="994" ht="15"/>
    <row r="996" ht="15"/>
    <row r="998" ht="15"/>
    <row r="999" ht="15"/>
    <row r="1000" ht="15"/>
    <row r="1003" ht="15"/>
    <row r="1004" ht="15"/>
    <row r="1006" ht="15"/>
    <row r="1009" ht="15"/>
    <row r="1010" ht="15"/>
    <row r="1012" ht="15"/>
    <row r="1013" ht="15"/>
    <row r="1014" ht="15"/>
    <row r="1015" ht="15"/>
    <row r="1016" ht="15"/>
    <row r="1019" ht="15"/>
    <row r="1020" ht="15"/>
    <row r="1021" ht="15"/>
    <row r="1022" ht="15"/>
    <row r="1023" ht="15"/>
    <row r="1024" ht="15"/>
    <row r="1026" ht="15"/>
    <row r="1028" ht="15"/>
    <row r="1030" ht="15"/>
    <row r="1031" ht="15"/>
    <row r="1032" ht="15"/>
    <row r="1034" ht="15"/>
    <row r="1035" ht="15"/>
    <row r="1036" ht="15"/>
    <row r="1037" ht="15"/>
    <row r="1038" ht="15"/>
    <row r="1039" ht="15"/>
    <row r="1040" ht="15"/>
    <row r="1042" ht="15"/>
    <row r="1043" ht="15"/>
    <row r="1044" ht="15"/>
    <row r="1049" ht="15"/>
    <row r="1050" ht="15"/>
    <row r="1054" ht="15"/>
    <row r="1055" ht="15"/>
    <row r="1056" ht="15"/>
    <row r="1059" ht="15"/>
    <row r="1061" ht="15"/>
    <row r="1065" ht="15"/>
    <row r="1069" ht="15"/>
    <row r="1075" ht="15"/>
    <row r="1076" ht="15"/>
    <row r="1078" ht="15"/>
    <row r="1079" ht="15"/>
    <row r="1081" ht="15"/>
    <row r="1084" ht="15"/>
    <row r="1085" ht="15"/>
    <row r="1087" ht="15"/>
    <row r="1089" ht="15"/>
    <row r="1091" ht="15"/>
    <row r="1093" ht="15"/>
    <row r="1094" ht="15"/>
    <row r="1095" ht="15"/>
    <row r="1097" ht="15"/>
    <row r="1098" ht="15"/>
    <row r="1099" ht="15"/>
    <row r="1100" ht="15"/>
    <row r="1103" ht="15"/>
    <row r="1277" ht="15"/>
    <row r="1278" ht="15"/>
    <row r="1288" ht="15"/>
    <row r="1289" ht="15"/>
    <row r="1290" ht="15"/>
    <row r="1296" ht="15"/>
    <row r="1297" ht="15"/>
    <row r="1298" ht="15"/>
    <row r="1299" ht="15"/>
    <row r="1301" ht="15"/>
    <row r="1304" ht="15"/>
    <row r="1305" ht="15"/>
    <row r="1306" ht="15"/>
    <row r="1307" ht="15"/>
    <row r="1309" ht="15"/>
    <row r="1310" ht="15"/>
    <row r="1312" ht="15"/>
    <row r="1313" ht="15"/>
    <row r="1314" ht="15"/>
    <row r="1315" ht="15"/>
    <row r="1317" ht="15"/>
    <row r="1318" ht="15"/>
    <row r="1319" ht="15"/>
    <row r="1322" ht="15"/>
    <row r="1323" ht="15"/>
    <row r="1326" ht="15"/>
    <row r="1327" ht="15"/>
    <row r="1328" ht="15"/>
    <row r="1329" ht="15"/>
    <row r="1330" ht="15"/>
    <row r="1331" ht="15"/>
    <row r="1332" ht="15"/>
    <row r="1333" ht="15"/>
    <row r="1335" ht="15"/>
    <row r="1337" ht="15"/>
    <row r="1338" ht="15"/>
    <row r="1339" ht="15"/>
    <row r="1342" ht="15"/>
    <row r="1352" ht="15"/>
    <row r="1355" ht="15"/>
    <row r="1356" ht="15"/>
    <row r="1360" ht="15"/>
    <row r="1364" ht="15"/>
    <row r="1367" ht="15"/>
    <row r="1369" ht="15"/>
    <row r="1370" ht="15"/>
    <row r="1373" ht="15"/>
    <row r="1375" ht="15"/>
    <row r="1378" ht="15"/>
    <row r="1379" ht="15"/>
    <row r="1380" ht="15"/>
    <row r="1382" ht="15"/>
  </sheetData>
  <dataValidations count="2">
    <dataValidation allowBlank="1" showInputMessage="1" showErrorMessage="1" sqref="E1" xr:uid="{920C6338-E771-4DAE-8C89-92A9093EA4DE}"/>
    <dataValidation type="list" allowBlank="1" showInputMessage="1" showErrorMessage="1" sqref="E2:E17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98"/>
  <sheetViews>
    <sheetView tabSelected="1" workbookViewId="0">
      <selection activeCell="E8" sqref="E8"/>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39077</v>
      </c>
      <c r="B2" s="120" t="s">
        <v>5398</v>
      </c>
      <c r="C2" s="137">
        <v>1</v>
      </c>
      <c r="D2" s="120" t="s">
        <v>34463</v>
      </c>
      <c r="E2" s="137" t="s">
        <v>39078</v>
      </c>
      <c r="F2" s="138">
        <v>45926.772847222222</v>
      </c>
      <c r="G2" s="89">
        <f ca="1">IFERROR(NOW()-F2,"-")</f>
        <v>8.7209768518514466</v>
      </c>
      <c r="H2" s="139">
        <v>45927.449074074102</v>
      </c>
      <c r="I2" s="120" t="str">
        <f>IFERROR(VLOOKUP(D2,DB!A:F,6,0),"")</f>
        <v>SCECO</v>
      </c>
      <c r="J2" s="120" t="str">
        <f>IFERROR(VLOOKUP(D2,DB!A:G,7,0),"")</f>
        <v>Weak</v>
      </c>
      <c r="K2" s="137" t="s">
        <v>39079</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39080</v>
      </c>
      <c r="B3" s="120" t="s">
        <v>5398</v>
      </c>
      <c r="C3" s="137">
        <v>1</v>
      </c>
      <c r="D3" s="120" t="s">
        <v>32861</v>
      </c>
      <c r="E3" s="137" t="s">
        <v>39078</v>
      </c>
      <c r="F3" s="138">
        <v>45933.880972222221</v>
      </c>
      <c r="G3" s="89">
        <f ca="1">IFERROR(NOW()-F3,"-")</f>
        <v>1.6128518518526107</v>
      </c>
      <c r="H3" s="139">
        <v>45929.455266203702</v>
      </c>
      <c r="I3" s="120" t="str">
        <f>IFERROR(VLOOKUP(D3,DB!A:F,6,0),"")</f>
        <v>SCECO</v>
      </c>
      <c r="J3" s="120" t="str">
        <f>IFERROR(VLOOKUP(D3,DB!A:G,7,0),"")</f>
        <v>In progress</v>
      </c>
      <c r="K3" s="137" t="s">
        <v>39079</v>
      </c>
      <c r="L3" s="126"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39081</v>
      </c>
      <c r="B4" s="120" t="str">
        <f>IFERROR(VLOOKUP(D4,DB!A:K,11,0),"")</f>
        <v>R6</v>
      </c>
      <c r="C4" s="137">
        <v>1</v>
      </c>
      <c r="D4" s="120" t="s">
        <v>33684</v>
      </c>
      <c r="E4" s="137" t="s">
        <v>38964</v>
      </c>
      <c r="F4" s="139">
        <v>45933.705324074072</v>
      </c>
      <c r="G4" s="89">
        <f ca="1">IFERROR(NOW()-F4,"-")</f>
        <v>1.7885000000023865</v>
      </c>
      <c r="H4" s="139">
        <v>45933.228229166663</v>
      </c>
      <c r="I4" s="120" t="str">
        <f>IFERROR(VLOOKUP(D4,DB!A:F,6,0),"")</f>
        <v>SCECO</v>
      </c>
      <c r="J4" s="120" t="str">
        <f>IFERROR(VLOOKUP(D4,DB!A:G,7,0),"")</f>
        <v>Weak</v>
      </c>
      <c r="K4" s="137" t="s">
        <v>39082</v>
      </c>
      <c r="L4" s="126" t="str">
        <f>IFERROR(VLOOKUP(D4,DB!A:I,9,0),"")</f>
        <v>Latis</v>
      </c>
    </row>
    <row r="5" spans="1:16383" ht="31.5" customHeight="1">
      <c r="A5" s="137" t="s">
        <v>39083</v>
      </c>
      <c r="B5" s="120" t="s">
        <v>5398</v>
      </c>
      <c r="C5" s="137">
        <v>1</v>
      </c>
      <c r="D5" s="120" t="s">
        <v>33408</v>
      </c>
      <c r="E5" s="137" t="s">
        <v>38964</v>
      </c>
      <c r="F5" s="138">
        <v>45934.942245370374</v>
      </c>
      <c r="G5" s="89">
        <f ca="1">IFERROR(NOW()-F5,"-")</f>
        <v>0.55157870370021556</v>
      </c>
      <c r="H5" s="139">
        <v>45934.470231481479</v>
      </c>
      <c r="I5" s="120" t="str">
        <f>IFERROR(VLOOKUP(D5,DB!A:F,6,0),"")</f>
        <v>SCECO</v>
      </c>
      <c r="J5" s="120" t="str">
        <f>IFERROR(VLOOKUP(D5,DB!A:G,7,0),"")</f>
        <v>Dead</v>
      </c>
      <c r="K5" s="137" t="s">
        <v>39079</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t="s">
        <v>39084</v>
      </c>
      <c r="B6" s="120" t="str">
        <f>IFERROR(VLOOKUP(D6,DB!A:K,11,0),"")</f>
        <v>R6</v>
      </c>
      <c r="C6" s="137">
        <v>2</v>
      </c>
      <c r="D6" s="120" t="s">
        <v>34039</v>
      </c>
      <c r="E6" s="137" t="s">
        <v>38964</v>
      </c>
      <c r="F6" s="139">
        <v>45935.431435185186</v>
      </c>
      <c r="G6" s="89">
        <f ca="1">IFERROR(NOW()-F6,"-")</f>
        <v>6.2388888887653593E-2</v>
      </c>
      <c r="H6" s="139">
        <v>45935.421168981484</v>
      </c>
      <c r="I6" s="120" t="str">
        <f>IFERROR(VLOOKUP(D6,DB!A:F,6,0),"")</f>
        <v>SCECO</v>
      </c>
      <c r="J6" s="120" t="str">
        <f>IFERROR(VLOOKUP(D6,DB!A:G,7,0),"")</f>
        <v>Dead</v>
      </c>
      <c r="K6" s="137" t="s">
        <v>39085</v>
      </c>
      <c r="L6" s="126" t="str">
        <f>IFERROR(VLOOKUP(D6,DB!A:I,9,0),"")</f>
        <v>Latis</v>
      </c>
      <c r="M6" s="137"/>
    </row>
    <row r="7" spans="1:16383" ht="31.5" customHeight="1">
      <c r="A7" s="121" t="s">
        <v>39086</v>
      </c>
      <c r="B7" s="120" t="str">
        <f>IFERROR(VLOOKUP(D7,DB!A:K,11,0),"")</f>
        <v>R6</v>
      </c>
      <c r="C7" s="137">
        <v>1</v>
      </c>
      <c r="D7" s="120" t="s">
        <v>34030</v>
      </c>
      <c r="E7" s="137" t="s">
        <v>38967</v>
      </c>
      <c r="F7" s="137"/>
      <c r="G7" s="89">
        <f ca="1">IFERROR(NOW()-F7,"-")</f>
        <v>45935.493824074074</v>
      </c>
      <c r="H7" s="139">
        <v>45935.421168981484</v>
      </c>
      <c r="I7" s="120" t="str">
        <f>IFERROR(VLOOKUP(D7,DB!A:F,6,0),"")</f>
        <v>SCECO</v>
      </c>
      <c r="J7" s="120" t="str">
        <f>IFERROR(VLOOKUP(D7,DB!A:G,7,0),"")</f>
        <v>Vandalized</v>
      </c>
      <c r="K7" s="137" t="s">
        <v>39087</v>
      </c>
      <c r="L7" s="126" t="str">
        <f>IFERROR(VLOOKUP(D7,DB!A:I,9,0),"")</f>
        <v>Latis</v>
      </c>
      <c r="M7" s="137"/>
    </row>
    <row r="8" spans="1:16383" ht="31.5" customHeight="1">
      <c r="A8" s="121" t="s">
        <v>39088</v>
      </c>
      <c r="B8" s="120" t="str">
        <f>IFERROR(VLOOKUP(D8,DB!A:K,11,0),"")</f>
        <v>R6</v>
      </c>
      <c r="C8" s="137">
        <v>1</v>
      </c>
      <c r="D8" s="120" t="s">
        <v>34737</v>
      </c>
      <c r="E8" s="137" t="s">
        <v>38964</v>
      </c>
      <c r="F8" s="139">
        <v>45935.470717592594</v>
      </c>
      <c r="G8" s="89">
        <f ca="1">IFERROR(NOW()-F8,"-")</f>
        <v>2.3106481479771901E-2</v>
      </c>
      <c r="H8" s="139">
        <v>45935.464895833335</v>
      </c>
      <c r="I8" s="120" t="str">
        <f>IFERROR(VLOOKUP(D8,DB!A:F,6,0),"")</f>
        <v>SCECO</v>
      </c>
      <c r="J8" s="120" t="str">
        <f>IFERROR(VLOOKUP(D8,DB!A:G,7,0),"")</f>
        <v>Vandalized</v>
      </c>
      <c r="K8" s="137" t="s">
        <v>39089</v>
      </c>
      <c r="L8" s="126" t="str">
        <f>IFERROR(VLOOKUP(D8,DB!A:I,9,0),"")</f>
        <v>Latis</v>
      </c>
    </row>
    <row r="9" spans="1:16383" ht="31.5" customHeight="1">
      <c r="A9" s="121"/>
      <c r="B9" s="120" t="str">
        <f>IFERROR(VLOOKUP(D9,DB!A:K,11,0),"")</f>
        <v/>
      </c>
      <c r="C9" s="137"/>
      <c r="D9" s="120"/>
      <c r="E9" s="137"/>
      <c r="F9" s="137"/>
      <c r="G9" s="89">
        <f ca="1">IFERROR(NOW()-F9,"-")</f>
        <v>45935.493824074074</v>
      </c>
      <c r="H9" s="137"/>
      <c r="I9" s="120" t="str">
        <f>IFERROR(VLOOKUP(D9,DB!A:F,6,0),"")</f>
        <v/>
      </c>
      <c r="J9" s="120" t="str">
        <f>IFERROR(VLOOKUP(D9,DB!A:G,7,0),"")</f>
        <v/>
      </c>
      <c r="K9" s="137"/>
      <c r="L9" s="126" t="str">
        <f>IFERROR(VLOOKUP(D9,DB!A:I,9,0),"")</f>
        <v/>
      </c>
    </row>
    <row r="10" spans="1:16383" ht="31.5" customHeight="1">
      <c r="A10" s="121"/>
      <c r="B10" s="120" t="str">
        <f>IFERROR(VLOOKUP(D10,DB!A:K,11,0),"")</f>
        <v/>
      </c>
      <c r="C10" s="137"/>
      <c r="D10" s="143"/>
      <c r="E10" s="137"/>
      <c r="F10" s="137"/>
      <c r="G10" s="89">
        <f ca="1">IFERROR(NOW()-F10,"-")</f>
        <v>45935.493824074074</v>
      </c>
      <c r="H10" s="137"/>
      <c r="I10" s="120" t="str">
        <f>IFERROR(VLOOKUP(D10,DB!A:F,6,0),"")</f>
        <v/>
      </c>
      <c r="J10" s="120" t="str">
        <f>IFERROR(VLOOKUP(D10,DB!A:G,7,0),"")</f>
        <v/>
      </c>
      <c r="K10" s="137"/>
      <c r="L10" s="126" t="str">
        <f>IFERROR(VLOOKUP(D10,DB!A:I,9,0),"")</f>
        <v/>
      </c>
    </row>
    <row r="11" spans="1:16383" ht="31.5" customHeight="1">
      <c r="A11" s="121"/>
      <c r="B11" s="120" t="str">
        <f>IFERROR(VLOOKUP(D11,DB!A:K,11,0),"")</f>
        <v/>
      </c>
      <c r="C11" s="137"/>
      <c r="D11" s="120"/>
      <c r="E11" s="137"/>
      <c r="F11" s="137"/>
      <c r="G11" s="89">
        <f ca="1">IFERROR(NOW()-F11,"-")</f>
        <v>45935.493824074074</v>
      </c>
      <c r="H11" s="137"/>
      <c r="I11" s="120" t="str">
        <f>IFERROR(VLOOKUP(D11,DB!A:F,6,0),"")</f>
        <v/>
      </c>
      <c r="J11" s="120" t="str">
        <f>IFERROR(VLOOKUP(D11,DB!A:G,7,0),"")</f>
        <v/>
      </c>
      <c r="K11" s="137"/>
      <c r="L11" s="126" t="str">
        <f>IFERROR(VLOOKUP(D11,DB!A:I,9,0),"")</f>
        <v/>
      </c>
    </row>
    <row r="12" spans="1:16383" ht="31.5" customHeight="1">
      <c r="A12" s="121"/>
      <c r="B12" s="120" t="str">
        <f>IFERROR(VLOOKUP(D12,DB!A:K,11,0),"")</f>
        <v/>
      </c>
      <c r="C12" s="137"/>
      <c r="D12" s="142"/>
      <c r="E12" s="137"/>
      <c r="F12" s="137"/>
      <c r="G12" s="89">
        <f ca="1">IFERROR(NOW()-F12,"-")</f>
        <v>45935.493824074074</v>
      </c>
      <c r="H12" s="137"/>
      <c r="I12" s="120" t="str">
        <f>IFERROR(VLOOKUP(D12,DB!A:F,6,0),"")</f>
        <v/>
      </c>
      <c r="J12" s="120" t="str">
        <f>IFERROR(VLOOKUP(D12,DB!A:G,7,0),"")</f>
        <v/>
      </c>
      <c r="K12" s="137"/>
      <c r="L12" s="126" t="str">
        <f>IFERROR(VLOOKUP(D12,DB!A:I,9,0),"")</f>
        <v/>
      </c>
    </row>
    <row r="13" spans="1:16383" ht="31.5" customHeight="1">
      <c r="A13" s="121"/>
      <c r="B13" s="120" t="str">
        <f>IFERROR(VLOOKUP(D13,DB!A:K,11,0),"")</f>
        <v/>
      </c>
      <c r="C13" s="122"/>
      <c r="D13" s="120"/>
      <c r="E13" s="123"/>
      <c r="F13" s="124"/>
      <c r="G13" s="89">
        <f ca="1">IFERROR(NOW()-F13,"-")</f>
        <v>45935.493824074074</v>
      </c>
      <c r="H13" s="124"/>
      <c r="I13" s="120" t="str">
        <f>IFERROR(VLOOKUP(D13,DB!A:F,6,0),"")</f>
        <v/>
      </c>
      <c r="J13" s="120"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45935.493824074074</v>
      </c>
      <c r="H14" s="124"/>
      <c r="I14" s="120" t="str">
        <f>IFERROR(VLOOKUP(D14,DB!A:F,6,0),"")</f>
        <v/>
      </c>
      <c r="J14" s="120"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45935.493824074074</v>
      </c>
      <c r="H15" s="124"/>
      <c r="I15" s="120" t="str">
        <f>IFERROR(VLOOKUP(D15,DB!A:F,6,0),"")</f>
        <v/>
      </c>
      <c r="J15" s="120"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45935.493824074074</v>
      </c>
      <c r="H16" s="124"/>
      <c r="I16" s="120" t="str">
        <f>IFERROR(VLOOKUP(D16,DB!A:F,6,0),"")</f>
        <v/>
      </c>
      <c r="J16" s="120"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45935.493824074074</v>
      </c>
      <c r="H17" s="124"/>
      <c r="I17" s="120" t="str">
        <f>IFERROR(VLOOKUP(D17,DB!A:F,6,0),"")</f>
        <v/>
      </c>
      <c r="J17" s="120"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45935.493824074074</v>
      </c>
      <c r="H18" s="124"/>
      <c r="I18" s="120" t="str">
        <f>IFERROR(VLOOKUP(D18,DB!A:F,6,0),"")</f>
        <v/>
      </c>
      <c r="J18" s="120"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45935.493824074074</v>
      </c>
      <c r="H19" s="124"/>
      <c r="I19" s="120" t="str">
        <f>IFERROR(VLOOKUP(D19,DB!A:F,6,0),"")</f>
        <v/>
      </c>
      <c r="J19" s="120"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45935.493824074074</v>
      </c>
      <c r="H20" s="124"/>
      <c r="I20" s="120" t="str">
        <f>IFERROR(VLOOKUP(D20,DB!A:F,6,0),"")</f>
        <v/>
      </c>
      <c r="J20" s="120"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45935.493824074074</v>
      </c>
      <c r="H21" s="124"/>
      <c r="I21" s="120" t="str">
        <f>IFERROR(VLOOKUP(D21,DB!A:F,6,0),"")</f>
        <v/>
      </c>
      <c r="J21" s="120"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45935.493824074074</v>
      </c>
      <c r="H22" s="124"/>
      <c r="I22" s="120" t="str">
        <f>IFERROR(VLOOKUP(D22,DB!A:F,6,0),"")</f>
        <v/>
      </c>
      <c r="J22" s="120"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45935.493824074074</v>
      </c>
      <c r="H23" s="124"/>
      <c r="I23" s="120" t="str">
        <f>IFERROR(VLOOKUP(D23,DB!A:F,6,0),"")</f>
        <v/>
      </c>
      <c r="J23" s="120"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45935.493824074074</v>
      </c>
      <c r="H24" s="124"/>
      <c r="I24" s="120" t="str">
        <f>IFERROR(VLOOKUP(D24,DB!A:F,6,0),"")</f>
        <v/>
      </c>
      <c r="J24" s="120"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45935.493824074074</v>
      </c>
      <c r="H25" s="124"/>
      <c r="I25" s="120" t="str">
        <f>IFERROR(VLOOKUP(D25,DB!A:F,6,0),"")</f>
        <v/>
      </c>
      <c r="J25" s="120"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45935.493824074074</v>
      </c>
      <c r="H26" s="124"/>
      <c r="I26" s="120" t="str">
        <f>IFERROR(VLOOKUP(D26,DB!A:F,6,0),"")</f>
        <v/>
      </c>
      <c r="J26" s="120"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45935.493824074074</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45935.493824074074</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45935.493824074074</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45935.493824074074</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45935.493824074074</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45935.493824074074</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45935.493824074074</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45935.493824074074</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45935.493824074074</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45935.493824074074</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45935.493824074074</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45935.493824074074</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45935.493824074074</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45935.493824074074</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45935.493824074074</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45935.493824074074</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45935.493824074074</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45935.493824074074</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45935.493824074074</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45935.493824074074</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45935.493824074074</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45935.493824074074</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45935.493824074074</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45935.493824074074</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45935.493824074074</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45935.493824074074</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45935.493824074074</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45935.493824074074</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45935.493824074074</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45935.493824074074</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45935.493824074074</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45935.493824074074</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45935.493824074074</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45935.493824074074</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45935.493824074074</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45935.493824074074</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45935.493824074074</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45935.493824074074</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45935.493824074074</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45935.493824074074</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45935.493824074074</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45935.493824074074</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45935.493824074074</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45935.493824074074</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45935.493824074074</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45935.493824074074</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45935.493824074074</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45935.493824074074</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45935.493824074074</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45935.493824074074</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45935.493824074074</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45935.493824074074</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45935.493824074074</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45935.493824074074</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45935.493824074074</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45935.493824074074</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45935.493824074074</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45935.493824074074</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45935.493824074074</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45935.493824074074</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45935.493824074074</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45935.493824074074</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45935.493824074074</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45935.493824074074</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45935.493824074074</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45935.493824074074</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45935.493824074074</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45935.493824074074</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45935.493824074074</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45935.493824074074</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45935.493824074074</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45935.493824074074</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45935.493824074074</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45935.493824074074</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45935.493824074074</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45935.493824074074</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45935.493824074074</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45935.493824074074</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45935.493824074074</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45935.493824074074</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45935.493824074074</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45935.493824074074</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45935.493824074074</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45935.493824074074</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45935.493824074074</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45935.493824074074</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45935.493824074074</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45935.493824074074</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45935.493824074074</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45935.493824074074</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45935.493824074074</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45935.493824074074</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45935.493824074074</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45935.493824074074</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45935.493824074074</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45935.493824074074</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45935.493824074074</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45935.493824074074</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45935.493824074074</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45935.493824074074</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45935.493824074074</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45935.493824074074</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45935.493824074074</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45935.493824074074</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45935.493824074074</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45935.493824074074</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45935.493824074074</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45935.493824074074</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45935.493824074074</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45935.493824074074</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45935.493824074074</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45935.493824074074</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45935.493824074074</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45935.493824074074</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45935.493824074074</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45935.493824074074</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45935.493824074074</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45935.493824074074</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45935.493824074074</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45935.493824074074</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45935.493824074074</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45935.493824074074</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45935.493824074074</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45935.493824074074</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45935.493824074074</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45935.493824074074</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45935.493824074074</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45935.493824074074</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45935.493824074074</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45935.493824074074</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45935.493824074074</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45935.493824074074</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45935.493824074074</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45935.493824074074</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45935.493824074074</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45935.493824074074</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45935.493824074074</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45935.493824074074</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45935.493824074074</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45935.493824074074</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45935.493824074074</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45935.493824074074</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45935.493824074074</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45935.493824074074</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45935.493824074074</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45935.493824074074</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45935.493824074074</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45935.493824074074</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45935.493824074074</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45935.493824074074</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45935.493824074074</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45935.493824074074</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45935.493824074074</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45935.493824074074</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45935.493824074074</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45935.493824074074</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45935.493824074074</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45935.493824074074</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45935.493824074074</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45935.493824074074</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45935.493824074074</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45935.493824074074</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45935.493824074074</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45935.493824074074</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45935.493824074074</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45935.493824074074</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45935.493824074074</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45935.493824074074</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45935.493824074074</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45935.493824074074</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45935.493824074074</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45935.493824074074</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45935.493824074074</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45935.493824074074</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45935.493824074074</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45935.493824074074</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45935.493824074074</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45935.493824074074</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45935.493824074074</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45935.493824074074</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45935.493824074074</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45935.493824074074</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45935.493824074074</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45935.493824074074</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45935.493824074074</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45935.493824074074</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45935.493824074074</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45935.493824074074</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45935.493824074074</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45935.493824074074</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45935.493824074074</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45935.493824074074</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45935.493824074074</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45935.493824074074</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45935.493824074074</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45935.493824074074</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45935.493824074074</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45935.493824074074</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45935.493824074074</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45935.493824074074</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45935.493824074074</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45935.493824074074</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45935.493824074074</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45935.493824074074</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45935.493824074074</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45935.493824074074</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45935.493824074074</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45935.493824074074</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45935.493824074074</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45935.493824074074</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45935.493824074074</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45935.493824074074</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45935.493824074074</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45935.493824074074</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45935.493824074074</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45935.493824074074</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45935.493824074074</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45935.493824074074</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45935.493824074074</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45935.493824074074</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45935.493824074074</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45935.493824074074</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45935.493824074074</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45935.493824074074</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45935.493824074074</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45935.493824074074</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45935.493824074074</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45935.493824074074</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45935.493824074074</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45935.493824074074</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45935.493824074074</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45935.493824074074</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45935.493824074074</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45935.493824074074</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45935.493824074074</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45935.493824074074</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45935.493824074074</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45935.493824074074</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45935.493824074074</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45935.493824074074</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45935.493824074074</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45935.493824074074</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45935.493824074074</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45935.493824074074</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45935.493824074074</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45935.493824074074</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45935.493824074074</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45935.493824074074</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45935.493824074074</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45935.493824074074</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45935.493824074074</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45935.493824074074</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45935.493824074074</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45935.493824074074</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45935.493824074074</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45935.493824074074</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45935.493824074074</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45935.493824074074</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45935.493824074074</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45935.493824074074</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45935.493824074074</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45935.493824074074</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45935.493824074074</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45935.493824074074</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45935.493824074074</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45935.493824074074</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45935.493824074074</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45935.493824074074</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45935.493824074074</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45935.493824074074</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45935.493824074074</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45935.493824074074</v>
      </c>
      <c r="H298" s="124"/>
      <c r="I298" s="120" t="str">
        <f>IFERROR(VLOOKUP(D298,DB!A:F,6,0),"")</f>
        <v/>
      </c>
      <c r="J298" s="119" t="str">
        <f>IFERROR(VLOOKUP(D298,DB!A:G,7,0),"")</f>
        <v/>
      </c>
      <c r="K298" s="125"/>
      <c r="L298" s="126" t="str">
        <f>IFERROR(VLOOKUP(D298,DB!A:I,9,0),"")</f>
        <v/>
      </c>
    </row>
  </sheetData>
  <dataValidations count="2">
    <dataValidation allowBlank="1" showInputMessage="1" showErrorMessage="1" sqref="E1" xr:uid="{380493DB-286A-4683-AF55-C78F04945A49}"/>
    <dataValidation type="list" allowBlank="1" showInputMessage="1" showErrorMessage="1" sqref="E5:E29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2025-10-05T08:52:05Z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