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243" documentId="13_ncr:1_{F6CB121F-512D-4AA6-A0C1-0FB36C537598}" xr6:coauthVersionLast="47" xr6:coauthVersionMax="47" xr10:uidLastSave="{AA1AF5BE-6153-4ED7-954F-871A4C76DECD}"/>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4" l="1"/>
  <c r="G18" i="4"/>
  <c r="G1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I17" i="4"/>
  <c r="J17" i="4"/>
  <c r="L17" i="4"/>
  <c r="B18" i="4"/>
  <c r="I18" i="4"/>
  <c r="J18" i="4"/>
  <c r="L18" i="4"/>
  <c r="B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8" i="3"/>
  <c r="G9" i="3"/>
  <c r="G10" i="3"/>
  <c r="G11" i="3"/>
  <c r="I3" i="4"/>
  <c r="J3" i="4"/>
  <c r="I3" i="6"/>
  <c r="I4" i="6"/>
  <c r="L8" i="3"/>
  <c r="J8" i="3"/>
  <c r="I8" i="3"/>
  <c r="B8" i="3"/>
  <c r="L3" i="6"/>
  <c r="L4" i="6"/>
  <c r="L2" i="6"/>
  <c r="J4" i="6"/>
  <c r="J3" i="6"/>
  <c r="J2" i="6"/>
  <c r="I2" i="6"/>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77" i="5"/>
  <c r="J77" i="5"/>
  <c r="I77" i="5"/>
  <c r="G77" i="5"/>
  <c r="B77"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2"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2"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<sst xmlns="http://schemas.openxmlformats.org/spreadsheetml/2006/main" count="178600" uniqueCount="39083">
  <si>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</si>
  <si>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</si>
  <si>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</si>
  <si>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</si>
  <si>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</si>
  <si>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</si>
  <si>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</si>
  <si>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</si>
  <si>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</si>
  <si>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</si>
  <si>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</si>
  <si>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</si>
  <si>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</si>
  <si>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</si>
  <si>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</si>
  <si>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</si>
  <si>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</si>
  <si>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</si>
  <si>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</si>
  <si>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</si>
  <si>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</si>
  <si>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</si>
  <si>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</si>
  <si>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</si>
  <si>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</si>
  <si>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</si>
  <si>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</si>
  <si>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</si>
  <si>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</si>
  <si>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</si>
  <si>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</si>
  <si>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</si>
  <si>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</si>
  <si>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</si>
  <si>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</si>
  <si>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</si>
  <si>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</si>
  <si>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</si>
  <si>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</si>
  <si>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</si>
  <si>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</si>
  <si>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</si>
  <si>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</si>
  <si>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</si>
  <si>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</si>
  <si>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</si>
  <si>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</si>
  <si>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</si>
  <si>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</si>
  <si>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</si>
  <si>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</si>
  <si>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</si>
  <si>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</si>
  <si>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</si>
  <si>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</si>
  <si>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</si>
  <si>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</si>
  <si>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</si>
  <si>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</si>
  <si>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</si>
  <si>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</si>
  <si>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</si>
  <si>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</si>
  <si>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</si>
  <si>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</si>
  <si>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</si>
  <si>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</si>
  <si>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</si>
  <si>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</si>
  <si>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</si>
  <si>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</si>
  <si>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</si>
  <si>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</si>
  <si>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</si>
  <si>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</si>
  <si>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</si>
  <si>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</si>
  <si>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</si>
  <si>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</si>
  <si>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</si>
  <si>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</si>
  <si>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</si>
  <si>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</si>
  <si>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</si>
  <si>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</si>
  <si>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</si>
  <si>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</si>
  <si>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</si>
  <si>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</si>
  <si>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</si>
  <si>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</si>
  <si>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</si>
  <si>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</si>
  <si>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</si>
  <si>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</si>
  <si>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</si>
  <si>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</si>
  <si>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</si>
  <si>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</si>
  <si>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</si>
  <si>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</si>
  <si>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</si>
  <si>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</si>
  <si>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</si>
  <si>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</si>
  <si>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</si>
  <si>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</si>
  <si>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</si>
  <si>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</si>
  <si>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</si>
  <si>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</si>
  <si>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</si>
  <si>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</si>
  <si>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</si>
  <si>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</si>
  <si>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</si>
  <si>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</si>
  <si>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</si>
  <si>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</si>
  <si>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</si>
  <si>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</si>
  <si>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</si>
  <si>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</si>
  <si>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</si>
  <si>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</si>
  <si>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</si>
  <si>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</si>
  <si>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</si>
  <si>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</si>
  <si>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</si>
  <si>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</si>
  <si>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</si>
  <si>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</si>
  <si>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</si>
  <si>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</si>
  <si>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</si>
  <si>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</si>
  <si>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</si>
  <si>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</si>
  <si>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</si>
  <si>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</si>
  <si>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</si>
  <si>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</si>
  <si>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</si>
  <si>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</si>
  <si>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</si>
  <si>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</si>
  <si>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</si>
  <si>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</si>
  <si>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</si>
  <si>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</si>
  <si>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</si>
  <si>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</si>
  <si>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</si>
  <si>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</si>
  <si>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</si>
  <si>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</si>
  <si>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</si>
  <si>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</si>
  <si>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</si>
  <si>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</si>
  <si>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</si>
  <si>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</si>
  <si>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</si>
  <si>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</si>
  <si>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</si>
  <si>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</si>
  <si>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</si>
  <si>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</si>
  <si>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</si>
  <si>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</si>
  <si>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</si>
  <si>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</si>
  <si>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</si>
  <si>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</si>
  <si>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</si>
  <si>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</si>
  <si>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</si>
  <si>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</si>
  <si>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</si>
  <si>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</si>
  <si>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</si>
  <si>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</si>
  <si>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</si>
  <si>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</si>
  <si>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</si>
  <si>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</si>
  <si>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</si>
  <si>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</si>
  <si>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</si>
  <si>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</si>
  <si>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</si>
  <si>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</si>
  <si>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</si>
  <si>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</si>
  <si>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</si>
  <si>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</si>
  <si>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</si>
  <si>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</si>
  <si>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</si>
  <si>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</si>
  <si>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</si>
  <si>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</si>
  <si>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</si>
  <si>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</si>
  <si>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</si>
  <si>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</si>
  <si>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</si>
  <si>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</si>
  <si>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</si>
  <si>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</si>
  <si>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</si>
  <si>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</si>
  <si>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</si>
  <si>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</si>
  <si>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</si>
  <si>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</si>
  <si>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</si>
  <si>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</si>
  <si>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</si>
  <si>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</si>
  <si>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</si>
  <si>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</si>
  <si>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</si>
  <si>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</si>
  <si>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</si>
  <si>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</si>
  <si>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</si>
  <si>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</si>
  <si>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</si>
  <si>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</si>
  <si>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</si>
  <si>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</si>
  <si>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</si>
  <si>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</si>
  <si>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</si>
  <si>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</si>
  <si>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</si>
  <si>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</si>
  <si>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</si>
  <si>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</si>
  <si>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</si>
  <si>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</si>
  <si>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</si>
  <si>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</si>
  <si>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</si>
  <si>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</si>
  <si>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</si>
  <si>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</si>
  <si>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</si>
  <si>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</si>
  <si>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</si>
  <si>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</si>
  <si>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</si>
  <si>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</si>
  <si>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</si>
  <si>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</si>
  <si>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</si>
  <si>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</si>
  <si>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</si>
  <si>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</si>
  <si>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</si>
  <si>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</si>
  <si>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</si>
  <si>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</si>
  <si>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</si>
  <si>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</si>
  <si>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</si>
  <si>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</si>
  <si>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</si>
  <si>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</si>
  <si>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</si>
  <si>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</si>
  <si>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</si>
  <si>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</si>
  <si>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</si>
  <si>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</si>
  <si>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</si>
  <si>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</si>
  <si>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</si>
  <si>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</si>
  <si>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</si>
  <si>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</si>
  <si>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</si>
  <si>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</si>
  <si>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</si>
  <si>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</si>
  <si>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</si>
  <si>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</si>
  <si>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</si>
  <si>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</si>
  <si>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</si>
  <si>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</si>
  <si>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</si>
  <si>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</si>
  <si>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</si>
  <si>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</si>
  <si>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</si>
  <si>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</si>
  <si>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</si>
  <si>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</si>
  <si>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</si>
  <si>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</si>
  <si>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</si>
  <si>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</si>
  <si>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</si>
  <si>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</si>
  <si>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</si>
  <si>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</si>
  <si>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</si>
  <si>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</si>
  <si>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</si>
  <si>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</si>
  <si>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</si>
  <si>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</si>
  <si>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</si>
  <si>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</si>
  <si>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</si>
  <si>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</si>
  <si>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</si>
  <si>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</si>
  <si>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</si>
  <si>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</si>
  <si>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</si>
  <si>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</si>
  <si>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</si>
  <si>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</si>
  <si>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</si>
  <si>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</si>
  <si>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</si>
  <si>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</si>
  <si>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</si>
  <si>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</si>
  <si>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</si>
  <si>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</si>
  <si>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</si>
  <si>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</si>
  <si>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</si>
  <si>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</si>
  <si>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</si>
  <si>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</si>
  <si>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</si>
  <si>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</si>
  <si>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</si>
  <si>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</si>
  <si>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</si>
  <si>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</si>
  <si>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</si>
  <si>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</si>
  <si>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</si>
  <si>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</si>
  <si>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</si>
  <si>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</si>
  <si>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</si>
  <si>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</si>
  <si>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</si>
  <si>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</si>
  <si>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</si>
  <si>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</si>
  <si>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</si>
  <si>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</si>
  <si>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</si>
  <si>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</si>
  <si>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</si>
  <si>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</si>
  <si>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</si>
  <si>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</si>
  <si>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</si>
  <si>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</si>
  <si>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</si>
  <si>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</si>
  <si>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</si>
  <si>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</si>
  <si>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</si>
  <si>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</si>
  <si>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</si>
  <si>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</si>
  <si>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</si>
  <si>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</si>
  <si>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</si>
  <si>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</si>
  <si>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</si>
  <si>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</si>
  <si>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</si>
  <si>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</si>
  <si>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</si>
  <si>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</si>
  <si>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</si>
  <si>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</si>
  <si>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</si>
  <si>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</si>
  <si>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</si>
  <si>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</si>
  <si>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</si>
  <si>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</si>
  <si>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</si>
  <si>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</si>
  <si>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</si>
  <si>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</si>
  <si>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</si>
  <si>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</si>
  <si>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</si>
  <si>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</si>
  <si>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</si>
  <si>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</si>
  <si>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</si>
  <si>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</si>
  <si>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</si>
  <si>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</si>
  <si>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</si>
  <si>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</si>
  <si>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</si>
  <si>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</si>
  <si>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</si>
  <si>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</si>
  <si>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</si>
  <si>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</si>
  <si>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</si>
  <si>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</si>
  <si>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</si>
  <si>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</si>
  <si>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</si>
  <si>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</si>
  <si>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</si>
  <si>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</si>
  <si>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</si>
  <si>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</si>
  <si>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</si>
  <si>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</si>
  <si>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</si>
  <si>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</si>
  <si>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</si>
  <si>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</si>
  <si>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</si>
  <si>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</si>
  <si>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</si>
  <si>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</si>
  <si>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</si>
  <si>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</si>
  <si>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</si>
  <si>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</si>
  <si>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</si>
  <si>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</si>
  <si>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</si>
  <si>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</si>
  <si>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</si>
  <si>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</si>
  <si>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</si>
  <si>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</si>
  <si>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</si>
  <si>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</si>
  <si>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</si>
  <si>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</si>
  <si>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</si>
  <si>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</si>
  <si>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</si>
  <si>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</si>
  <si>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</si>
  <si>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</si>
  <si>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</si>
  <si>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</si>
  <si>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</si>
  <si>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</si>
  <si>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</si>
  <si>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</si>
  <si>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</si>
  <si>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</si>
  <si>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</si>
  <si>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</si>
  <si>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</si>
  <si>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</si>
  <si>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</si>
  <si>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</si>
  <si>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</si>
  <si>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</si>
  <si>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</si>
  <si>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</si>
  <si>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</si>
  <si>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</si>
  <si>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</si>
  <si>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</si>
  <si>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</si>
  <si>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</si>
  <si>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</si>
  <si>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</si>
  <si>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</si>
  <si>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</si>
  <si>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</si>
  <si>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</si>
  <si>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</si>
  <si>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</si>
  <si>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</si>
  <si>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</si>
  <si>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</si>
  <si>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</si>
  <si>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</si>
  <si>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</si>
  <si>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</si>
  <si>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</si>
  <si>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</si>
  <si>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</si>
  <si>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</si>
  <si>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</si>
  <si>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</si>
  <si>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</si>
  <si>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</si>
  <si>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</si>
  <si>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</si>
  <si>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</si>
  <si>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</si>
  <si>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</si>
  <si>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</si>
  <si>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</si>
  <si>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</si>
  <si>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</si>
  <si>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</si>
  <si>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</si>
  <si>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</si>
  <si>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</si>
  <si>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</si>
  <si>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</si>
  <si>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</si>
  <si>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</si>
  <si>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</si>
  <si>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</si>
  <si>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</si>
  <si>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</si>
  <si>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</si>
  <si>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</si>
  <si>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</si>
  <si>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</si>
  <si>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</si>
  <si>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</si>
  <si>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</si>
  <si>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</si>
  <si>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</si>
  <si>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</si>
  <si>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</si>
  <si>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</si>
  <si>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</si>
  <si>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</si>
  <si>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</si>
  <si>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</si>
  <si>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</si>
  <si>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</si>
  <si>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</si>
  <si>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</si>
  <si>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</si>
  <si>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</si>
  <si>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</si>
  <si>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</si>
  <si>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</si>
  <si>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</si>
  <si>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</si>
  <si>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</si>
  <si>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</si>
  <si>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</si>
  <si>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</si>
  <si>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</si>
  <si>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</si>
  <si>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</si>
  <si>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</si>
  <si>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</si>
  <si>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</si>
  <si>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</si>
  <si>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</si>
  <si>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</si>
  <si>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</si>
  <si>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</si>
  <si>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</si>
  <si>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</si>
  <si>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</si>
  <si>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</si>
  <si>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</si>
  <si>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</si>
  <si>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</si>
  <si>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</si>
  <si>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</si>
  <si>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</si>
  <si>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</si>
  <si>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</si>
  <si>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</si>
  <si>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</si>
  <si>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</si>
  <si>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</si>
  <si>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</si>
  <si>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</si>
  <si>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</si>
  <si>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</si>
  <si>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</si>
  <si>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</si>
  <si>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</si>
  <si>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</si>
  <si>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</si>
  <si>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</si>
  <si>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</si>
  <si>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</si>
  <si>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</si>
  <si>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</si>
  <si>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</si>
  <si>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</si>
  <si>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</si>
  <si>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</si>
  <si>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</si>
  <si>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</si>
  <si>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</si>
  <si>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</si>
  <si>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</si>
  <si>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</si>
  <si>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</si>
  <si>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</si>
  <si>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</si>
  <si>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</si>
  <si>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</si>
  <si>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</si>
  <si>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</si>
  <si>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</si>
  <si>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</si>
  <si>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</si>
  <si>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</si>
  <si>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</si>
  <si>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</si>
  <si>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</si>
  <si>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</si>
  <si>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</si>
  <si>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</si>
  <si>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</si>
  <si>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</si>
  <si>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</si>
  <si>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</si>
  <si>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</si>
  <si>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</si>
  <si>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</si>
  <si>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</si>
  <si>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</si>
  <si>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</si>
  <si>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</si>
  <si>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</si>
  <si>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</si>
  <si>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</si>
  <si>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</si>
  <si>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</si>
  <si>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</si>
  <si>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</si>
  <si>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</si>
  <si>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</si>
  <si>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</si>
  <si>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</si>
  <si>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</si>
  <si>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</si>
  <si>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</si>
  <si>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</si>
  <si>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</si>
  <si>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</si>
  <si>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</si>
  <si>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</si>
  <si>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</si>
  <si>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</si>
  <si>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</si>
  <si>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</si>
  <si>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</si>
  <si>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</si>
  <si>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</si>
  <si>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</si>
  <si>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</si>
  <si>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</si>
  <si>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</si>
  <si>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</si>
  <si>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</si>
  <si>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</si>
  <si>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</si>
  <si>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</si>
  <si>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</si>
  <si>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</si>
  <si>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</si>
  <si>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</si>
  <si>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</si>
  <si>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</si>
  <si>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</si>
  <si>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</si>
  <si>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</si>
  <si>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</si>
  <si>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</si>
  <si>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</si>
  <si>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</si>
  <si>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</si>
  <si>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</si>
  <si>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</si>
  <si>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</si>
  <si>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</si>
  <si>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</si>
  <si>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</si>
  <si>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</si>
  <si>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</si>
  <si>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</si>
  <si>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</si>
  <si>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</si>
  <si>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</si>
  <si>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</si>
  <si>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</si>
  <si>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</si>
  <si>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</si>
  <si>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</si>
  <si>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</si>
  <si>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</si>
  <si>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</si>
  <si>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</si>
  <si>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</si>
  <si>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</si>
  <si>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</si>
  <si>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</si>
  <si>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</si>
  <si>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</si>
  <si>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</si>
  <si>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</si>
  <si>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</si>
  <si>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</si>
  <si>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</si>
  <si>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</si>
  <si>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</si>
  <si>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</si>
  <si>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</si>
  <si>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</si>
  <si>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</si>
  <si>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</si>
  <si>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</si>
  <si>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</si>
  <si>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</si>
  <si>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</si>
  <si>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</si>
  <si>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</si>
  <si>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</si>
  <si>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</si>
  <si>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</si>
  <si>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</si>
  <si>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</si>
  <si>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</si>
  <si>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</si>
  <si>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</si>
  <si>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</si>
  <si>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</si>
  <si>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</si>
  <si>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</si>
  <si>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</si>
  <si>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</si>
  <si>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</si>
  <si>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</si>
  <si>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</si>
  <si>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</si>
  <si>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</si>
  <si>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</si>
  <si>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</si>
  <si>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</si>
  <si>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</si>
  <si>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</si>
  <si>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</si>
  <si>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</si>
  <si>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</si>
  <si>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</si>
  <si>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</si>
  <si>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</si>
  <si>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</si>
  <si>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</si>
  <si>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</si>
  <si>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</si>
  <si>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</si>
  <si>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</si>
  <si>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</si>
  <si>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</si>
  <si>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</si>
  <si>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</si>
  <si>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</si>
  <si>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</si>
  <si>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</si>
  <si>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</si>
  <si>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</si>
  <si>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</si>
  <si>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</si>
  <si>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</si>
  <si>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</si>
  <si>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</si>
  <si>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</si>
  <si>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</si>
  <si>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</si>
  <si>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</si>
  <si>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</si>
  <si>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</si>
  <si>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</si>
  <si>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</si>
  <si>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</si>
  <si>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</si>
  <si>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</si>
  <si>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</si>
  <si>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</si>
  <si>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</si>
  <si>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</si>
  <si>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</si>
  <si>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</si>
  <si>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</si>
  <si>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</si>
  <si>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</si>
  <si>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</si>
  <si>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</si>
  <si>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</si>
  <si>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</si>
  <si>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</si>
  <si>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</si>
  <si>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</si>
  <si>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</si>
  <si>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</si>
  <si>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</si>
  <si>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</si>
  <si>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</si>
  <si>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</si>
  <si>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</si>
  <si>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</si>
  <si>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</si>
  <si>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</si>
  <si>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</si>
  <si>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</si>
  <si>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</si>
  <si>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</si>
  <si>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</si>
  <si>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</si>
  <si>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</si>
  <si>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</si>
  <si>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</si>
  <si>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</si>
  <si>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</si>
  <si>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</si>
  <si>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</si>
  <si>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</si>
  <si>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</si>
  <si>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</si>
  <si>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</si>
  <si>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</si>
  <si>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</si>
  <si>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</si>
  <si>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</si>
  <si>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</si>
  <si>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</si>
  <si>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</si>
  <si>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</si>
  <si>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</si>
  <si>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</si>
  <si>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</si>
  <si>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</si>
  <si>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</si>
  <si>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</si>
  <si>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</si>
  <si>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</si>
  <si>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</si>
  <si>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</si>
  <si>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</si>
  <si>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</si>
  <si>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</si>
  <si>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</si>
  <si>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</si>
  <si>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</si>
  <si>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</si>
  <si>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</si>
  <si>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</si>
  <si>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</si>
  <si>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</si>
  <si>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</si>
  <si>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</si>
  <si>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</si>
  <si>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</si>
  <si>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</si>
  <si>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</si>
  <si>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</si>
  <si>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</si>
  <si>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</si>
  <si>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</si>
  <si>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</si>
  <si>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</si>
  <si>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</si>
  <si>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</si>
  <si>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</si>
  <si>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</si>
  <si>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</si>
  <si>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</si>
  <si>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</si>
  <si>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</si>
  <si>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</si>
  <si>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</si>
  <si>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</si>
  <si>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</si>
  <si>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</si>
  <si>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</si>
  <si>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</si>
  <si>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</si>
  <si>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</si>
  <si>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</si>
  <si>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</si>
  <si>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</si>
  <si>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</si>
  <si>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</si>
  <si>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</si>
  <si>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</si>
  <si>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</si>
  <si>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</si>
  <si>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</si>
  <si>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</si>
  <si>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</si>
  <si>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</si>
  <si>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</si>
  <si>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</si>
  <si>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</si>
  <si>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</si>
  <si>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</si>
  <si>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</si>
  <si>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</si>
  <si>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</si>
  <si>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</si>
  <si>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</si>
  <si>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</si>
  <si>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</si>
  <si>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</si>
  <si>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</si>
  <si>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</si>
  <si>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</si>
  <si>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</si>
  <si>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</si>
  <si>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</si>
  <si>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</si>
  <si>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</si>
  <si>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</si>
  <si>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</si>
  <si>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</si>
  <si>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</si>
  <si>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</si>
  <si>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</si>
  <si>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</si>
  <si>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</si>
  <si>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</si>
  <si>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</si>
  <si>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</si>
  <si>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</si>
  <si>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</si>
  <si>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</si>
  <si>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</si>
  <si>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</si>
  <si>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</si>
  <si>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</si>
  <si>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</si>
  <si>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</si>
  <si>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</si>
  <si>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</si>
  <si>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</si>
  <si>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</si>
  <si>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</si>
  <si>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</si>
  <si>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</si>
  <si>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</si>
  <si>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</si>
  <si>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</si>
  <si>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</si>
  <si>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</si>
  <si>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</si>
  <si>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</si>
  <si>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</si>
  <si>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</si>
  <si>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</si>
  <si>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</si>
  <si>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</si>
  <si>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</si>
  <si>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</si>
  <si>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</si>
  <si>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</si>
  <si>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</si>
  <si>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</si>
  <si>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</si>
  <si>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</si>
  <si>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</si>
  <si>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</si>
  <si>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</si>
  <si>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</si>
  <si>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</si>
  <si>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</si>
  <si>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</si>
  <si>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</si>
  <si>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</si>
  <si>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</si>
  <si>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</si>
  <si>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</si>
  <si>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</si>
  <si>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</si>
  <si>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</si>
  <si>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</si>
  <si>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</si>
  <si>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</si>
  <si>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</si>
  <si>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</si>
  <si>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</si>
  <si>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</si>
  <si>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</si>
  <si>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</si>
  <si>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</si>
  <si>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</si>
  <si>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</si>
  <si>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</si>
  <si>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</si>
  <si>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</si>
  <si>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</si>
  <si>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</si>
  <si>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</si>
  <si>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</si>
  <si>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</si>
  <si>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</si>
  <si>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</si>
  <si>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</si>
  <si>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</si>
  <si>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</si>
  <si>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</si>
  <si>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</si>
  <si>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</si>
  <si>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</si>
  <si>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</si>
  <si>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</si>
  <si>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</si>
  <si>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</si>
  <si>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</si>
  <si>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</si>
  <si>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</si>
  <si>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</si>
  <si>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</si>
  <si>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</si>
  <si>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</si>
  <si>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</si>
  <si>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</si>
  <si>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</si>
  <si>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</si>
  <si>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</si>
  <si>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</si>
  <si>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</si>
  <si>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</si>
  <si>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</si>
  <si>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</si>
  <si>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</si>
  <si>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</si>
  <si>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</si>
  <si>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</si>
  <si>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</si>
  <si>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</si>
  <si>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</si>
  <si>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</si>
  <si>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</si>
  <si>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</si>
  <si>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</si>
  <si>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</si>
  <si>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</si>
  <si>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</si>
  <si>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</si>
  <si>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</si>
  <si>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</si>
  <si>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</si>
  <si>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</si>
  <si>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</si>
  <si>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</si>
  <si>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</si>
  <si>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</si>
  <si>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</si>
  <si>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</si>
  <si>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</si>
  <si>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</si>
  <si>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</si>
  <si>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</si>
  <si>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</si>
  <si>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</si>
  <si>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</si>
  <si>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</si>
  <si>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</si>
  <si>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</si>
  <si>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</si>
  <si>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</si>
  <si>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</si>
  <si>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</si>
  <si>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</si>
  <si>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</si>
  <si>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</si>
  <si>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</si>
  <si>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</si>
  <si>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</si>
  <si>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</si>
  <si>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</si>
  <si>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</si>
  <si>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</si>
  <si>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</si>
  <si>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</si>
  <si>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</si>
  <si>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</si>
  <si>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</si>
  <si>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</si>
  <si>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</si>
  <si>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</si>
  <si>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</si>
  <si>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</si>
  <si>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</si>
  <si>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</si>
  <si>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</si>
  <si>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</si>
  <si>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</si>
  <si>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</si>
  <si>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</si>
  <si>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</si>
  <si>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</si>
  <si>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</si>
  <si>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</si>
  <si>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</si>
  <si>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</si>
  <si>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</si>
  <si>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</si>
  <si>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</si>
  <si>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</si>
  <si>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</si>
  <si>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</si>
  <si>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</si>
  <si>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</si>
  <si>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</si>
  <si>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</si>
  <si>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</si>
  <si>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</si>
  <si>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</si>
  <si>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</si>
  <si>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</si>
  <si>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</si>
  <si>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</si>
  <si>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</si>
  <si>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</si>
  <si>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</si>
  <si>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</si>
  <si>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</si>
  <si>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</si>
  <si>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</si>
  <si>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</si>
  <si>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</si>
  <si>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</si>
  <si>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</si>
  <si>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</si>
  <si>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</si>
  <si>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</si>
  <si>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</si>
  <si>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</si>
  <si>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</si>
  <si>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</si>
  <si>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</si>
  <si>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</si>
  <si>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</si>
  <si>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</si>
  <si>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</si>
  <si>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</si>
  <si>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</si>
  <si>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</si>
  <si>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</si>
  <si>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</si>
  <si>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</si>
  <si>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</si>
  <si>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</si>
  <si>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</si>
  <si>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</si>
  <si>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</si>
  <si>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</si>
  <si>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</si>
  <si>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</si>
  <si>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</si>
  <si>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</si>
  <si>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</si>
  <si>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</si>
  <si>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</si>
  <si>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</si>
  <si>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</si>
  <si>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</si>
  <si>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</si>
  <si>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</si>
  <si>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</si>
  <si>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</si>
  <si>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</si>
  <si>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</si>
  <si>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</si>
  <si>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</si>
  <si>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</si>
  <si>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</si>
  <si>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</si>
  <si>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</si>
  <si>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</si>
  <si>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</si>
  <si>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</si>
  <si>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</si>
  <si>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</si>
  <si>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</si>
  <si>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</si>
  <si>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</si>
  <si>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</si>
  <si>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</si>
  <si>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</si>
  <si>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</si>
  <si>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</si>
  <si>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</si>
  <si>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</si>
  <si>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</si>
  <si>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</si>
  <si>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</si>
  <si>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</si>
  <si>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</si>
  <si>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</si>
  <si>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</si>
  <si>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</si>
  <si>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</si>
  <si>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</si>
  <si>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</si>
  <si>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</si>
  <si>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</si>
  <si>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</si>
  <si>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</si>
  <si>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</si>
  <si>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</si>
  <si>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</si>
  <si>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</si>
  <si>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</si>
  <si>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</si>
  <si>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</si>
  <si>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</si>
  <si>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</si>
  <si>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</si>
  <si>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</si>
  <si>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</si>
  <si>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</si>
  <si>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</si>
  <si>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</si>
  <si>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</si>
  <si>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</si>
  <si>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</si>
  <si>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</si>
  <si>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</si>
  <si>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</si>
  <si>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</si>
  <si>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</si>
  <si>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</si>
  <si>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</si>
  <si>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</si>
  <si>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</si>
  <si>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</si>
  <si>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</si>
  <si>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</si>
  <si>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</si>
  <si>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</si>
  <si>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</si>
  <si>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</si>
  <si>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</si>
  <si>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</si>
  <si>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</si>
  <si>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</si>
  <si>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</si>
  <si>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</si>
  <si>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</si>
  <si>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</si>
  <si>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</si>
  <si>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</si>
  <si>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</si>
  <si>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</si>
  <si>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</si>
  <si>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</si>
  <si>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</si>
  <si>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</si>
  <si>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</si>
  <si>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</si>
  <si>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</si>
  <si>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</si>
  <si>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</si>
  <si>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</si>
  <si>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</si>
  <si>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</si>
  <si>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</si>
  <si>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</si>
  <si>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</si>
  <si>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</si>
  <si>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</si>
  <si>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</si>
  <si>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</si>
  <si>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</si>
  <si>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</si>
  <si>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</si>
  <si>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</si>
  <si>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</si>
  <si>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</si>
  <si>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</si>
  <si>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</si>
  <si>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</si>
  <si>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</si>
  <si>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</si>
  <si>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</si>
  <si>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</si>
  <si>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</si>
  <si>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</si>
  <si>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</si>
  <si>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</si>
  <si>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</si>
  <si>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</si>
  <si>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</si>
  <si>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</si>
  <si>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</si>
  <si>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</si>
  <si>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</si>
  <si>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</si>
  <si>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</si>
  <si>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</si>
  <si>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</si>
  <si>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</si>
  <si>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</si>
  <si>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</si>
  <si>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</si>
  <si>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</si>
  <si>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</si>
  <si>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</si>
  <si>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</si>
  <si>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</si>
  <si>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</si>
  <si>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</si>
  <si>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</si>
  <si>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</si>
  <si>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</si>
  <si>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</si>
  <si>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</si>
  <si>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</si>
  <si>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</si>
  <si>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</si>
  <si>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</si>
  <si>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</si>
  <si>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</si>
  <si>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</si>
  <si>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</si>
  <si>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</si>
  <si>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</si>
  <si>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</si>
  <si>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</si>
  <si>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</si>
  <si>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</si>
  <si>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</si>
  <si>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</si>
  <si>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</si>
  <si>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</si>
  <si>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</si>
  <si>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</si>
  <si>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</si>
  <si>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</si>
  <si>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</si>
  <si>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</si>
  <si>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</si>
  <si>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</si>
  <si>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</si>
  <si>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</si>
  <si>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</si>
  <si>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</si>
  <si>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</si>
  <si>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</si>
  <si>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</si>
  <si>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</si>
  <si>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</si>
  <si>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</si>
  <si>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</si>
  <si>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</si>
  <si>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</si>
  <si>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</si>
  <si>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</si>
  <si>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</si>
  <si>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</si>
  <si>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</si>
  <si>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</si>
  <si>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</si>
  <si>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</si>
  <si>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</si>
  <si>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</si>
  <si>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</si>
  <si>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</si>
  <si>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</si>
  <si>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</si>
  <si>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</si>
  <si>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</si>
  <si>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</si>
  <si>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</si>
  <si>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</si>
  <si>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</si>
  <si>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</si>
  <si>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</si>
  <si>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</si>
  <si>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</si>
  <si>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</si>
  <si>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</si>
  <si>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</si>
  <si>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</si>
  <si>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</si>
  <si>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</si>
  <si>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</si>
  <si>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</si>
  <si>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</si>
  <si>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</si>
  <si>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</si>
  <si>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</si>
  <si>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</si>
  <si>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</si>
  <si>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</si>
  <si>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</si>
  <si>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</si>
  <si>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</si>
  <si>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</si>
  <si>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</si>
  <si>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</si>
  <si>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</si>
  <si>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</si>
  <si>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</si>
  <si>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</si>
  <si>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</si>
  <si>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</si>
  <si>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</si>
  <si>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</si>
  <si>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</si>
  <si>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</si>
  <si>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</si>
  <si>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</si>
  <si>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</si>
  <si>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</si>
  <si>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</si>
  <si>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</si>
  <si>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</si>
  <si>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</si>
  <si>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</si>
  <si>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</si>
  <si>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</si>
  <si>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</si>
  <si>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</si>
  <si>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</si>
  <si>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</si>
  <si>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</si>
  <si>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</si>
  <si>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</si>
  <si>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</si>
  <si>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</si>
  <si>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</si>
  <si>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</si>
  <si>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</si>
  <si>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</si>
  <si>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</si>
  <si>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</si>
  <si>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</si>
  <si>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</si>
  <si>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</si>
  <si>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</si>
  <si>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</si>
  <si>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</si>
  <si>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</si>
  <si>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</si>
  <si>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</si>
  <si>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</si>
  <si>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</si>
  <si>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</si>
  <si>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</si>
  <si>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</si>
  <si>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</si>
  <si>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</si>
  <si>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</si>
  <si>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</si>
  <si>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</si>
  <si>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</si>
  <si>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</si>
  <si>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</si>
  <si>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</si>
  <si>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</si>
  <si>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</si>
  <si>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</si>
  <si>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</si>
  <si>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</si>
  <si>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</si>
  <si>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</si>
  <si>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</si>
  <si>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</si>
  <si>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</si>
  <si>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</si>
  <si>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</si>
  <si>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</si>
  <si>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</si>
  <si>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</si>
  <si>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</si>
  <si>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</si>
  <si>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</si>
  <si>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</si>
  <si>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</si>
  <si>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</si>
  <si>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</si>
  <si>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</si>
  <si>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</si>
  <si>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</si>
  <si>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</si>
  <si>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</si>
  <si>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</si>
  <si>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</si>
  <si>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</si>
  <si>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</si>
  <si>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</si>
  <si>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</si>
  <si>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</si>
  <si>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</si>
  <si>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</si>
  <si>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</si>
  <si>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</si>
  <si>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</si>
  <si>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</si>
  <si>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</si>
  <si>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</si>
  <si>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</si>
  <si>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</si>
  <si>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</si>
  <si>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</si>
  <si>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</si>
  <si>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</si>
  <si>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</si>
  <si>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</si>
  <si>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</si>
  <si>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</si>
  <si>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</si>
  <si>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</si>
  <si>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</si>
  <si>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</si>
  <si>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</si>
  <si>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</si>
  <si>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</si>
  <si>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</si>
  <si>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</si>
  <si>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</si>
  <si>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</si>
  <si>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</si>
  <si>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</si>
  <si>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</si>
  <si>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</si>
  <si>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</si>
  <si>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</si>
  <si>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</si>
  <si>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</si>
  <si>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</si>
  <si>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</si>
  <si>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</si>
  <si>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</si>
  <si>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</si>
  <si>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</si>
  <si>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</si>
  <si>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</si>
  <si>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</si>
  <si>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</si>
  <si>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</si>
  <si>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</si>
  <si>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</si>
  <si>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</si>
  <si>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</si>
  <si>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</si>
  <si>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</si>
  <si>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</si>
  <si>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</si>
  <si>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</si>
  <si>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</si>
  <si>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</si>
  <si>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</si>
  <si>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</si>
  <si>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</si>
  <si>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</si>
  <si>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</si>
  <si>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</si>
  <si>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</si>
  <si>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</si>
  <si>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</si>
  <si>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</si>
  <si>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</si>
  <si>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</si>
  <si>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</si>
  <si>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</si>
  <si>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</si>
  <si>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</si>
  <si>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</si>
  <si>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</si>
  <si>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</si>
  <si>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</si>
  <si>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</si>
  <si>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</si>
  <si>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</si>
  <si>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</si>
  <si>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</si>
  <si>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</si>
  <si>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</si>
  <si>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</si>
  <si>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</si>
  <si>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</si>
  <si>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</si>
  <si>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</si>
  <si>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</si>
  <si>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</si>
  <si>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</si>
  <si>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</si>
  <si>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</si>
  <si>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</si>
  <si>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</si>
  <si>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</si>
  <si>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</si>
  <si>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</si>
  <si>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</si>
  <si>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</si>
  <si>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</si>
  <si>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</si>
  <si>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</si>
  <si>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</si>
  <si>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</si>
  <si>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</si>
  <si>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</si>
  <si>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</si>
  <si>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</si>
  <si>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</si>
  <si>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</si>
  <si>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</si>
  <si>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</si>
  <si>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</si>
  <si>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</si>
  <si>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</si>
  <si>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</si>
  <si>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</si>
  <si>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</si>
  <si>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</si>
  <si>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</si>
  <si>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</si>
  <si>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</si>
  <si>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</si>
  <si>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</si>
  <si>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</si>
  <si>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</si>
  <si>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</si>
  <si>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</si>
  <si>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</si>
  <si>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</si>
  <si>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</si>
  <si>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</si>
  <si>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</si>
  <si>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</si>
  <si>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</si>
  <si>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</si>
  <si>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</si>
  <si>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</si>
  <si>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</si>
  <si>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</si>
  <si>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</si>
  <si>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</si>
  <si>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</si>
  <si>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</si>
  <si>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</si>
  <si>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</si>
  <si>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</si>
  <si>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</si>
  <si>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</si>
  <si>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</si>
  <si>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</si>
  <si>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</si>
  <si>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</si>
  <si>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</si>
  <si>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</si>
  <si>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</si>
  <si>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</si>
  <si>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</si>
  <si>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</si>
  <si>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</si>
  <si>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</si>
  <si>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</si>
  <si>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</si>
  <si>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</si>
  <si>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</si>
  <si>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</si>
  <si>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</si>
  <si>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</si>
  <si>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</si>
  <si>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</si>
  <si>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</si>
  <si>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</si>
  <si>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</si>
  <si>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</si>
  <si>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</si>
  <si>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</si>
  <si>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</si>
  <si>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</si>
  <si>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</si>
  <si>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</si>
  <si>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</si>
  <si>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</si>
  <si>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</si>
  <si>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</si>
  <si>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</si>
  <si>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</si>
  <si>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</si>
  <si>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</si>
  <si>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</si>
  <si>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</si>
  <si>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</si>
  <si>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</si>
  <si>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</si>
  <si>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</si>
  <si>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</si>
  <si>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</si>
  <si>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</si>
  <si>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</si>
  <si>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</si>
  <si>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</si>
  <si>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</si>
  <si>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</si>
  <si>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</si>
  <si>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</si>
  <si>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</si>
  <si>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</si>
  <si>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</si>
  <si>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</si>
  <si>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</si>
  <si>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</si>
  <si>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</si>
  <si>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</si>
  <si>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</si>
  <si>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</si>
  <si>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</si>
  <si>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</si>
  <si>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</si>
  <si>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</si>
  <si>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</si>
  <si>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</si>
  <si>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</si>
  <si>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</si>
  <si>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</si>
  <si>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</si>
  <si>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</si>
  <si>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</si>
  <si>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</si>
  <si>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</si>
  <si>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</si>
  <si>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</si>
  <si>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</si>
  <si>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</si>
  <si>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</si>
  <si>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</si>
  <si>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</si>
  <si>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</si>
  <si>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</si>
  <si>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</si>
  <si>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</si>
  <si>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</si>
  <si>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</si>
  <si>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</si>
  <si>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</si>
  <si>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</si>
  <si>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</si>
  <si>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</si>
  <si>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</si>
  <si>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</si>
  <si>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</si>
  <si>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</si>
  <si>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</si>
  <si>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</si>
  <si>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</si>
  <si>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</si>
  <si>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</si>
  <si>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</si>
  <si>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</si>
  <si>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</si>
  <si>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</si>
  <si>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</si>
  <si>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</si>
  <si>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</si>
  <si>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</si>
  <si>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</si>
  <si>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</si>
  <si>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</si>
  <si>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</si>
  <si>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</si>
  <si>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</si>
  <si>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</si>
  <si>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</si>
  <si>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</si>
  <si>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</si>
  <si>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</si>
  <si>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</si>
  <si>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</si>
  <si>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</si>
  <si>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</si>
  <si>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</si>
  <si>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</si>
  <si>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</si>
  <si>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</si>
  <si>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</si>
  <si>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</si>
  <si>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</si>
  <si>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</si>
  <si>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</si>
  <si>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</si>
  <si>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</si>
  <si>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</si>
  <si>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</si>
  <si>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</si>
  <si>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</si>
  <si>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</si>
  <si>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</si>
  <si>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</si>
  <si>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</si>
  <si>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</si>
  <si>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</si>
  <si>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</si>
  <si>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</si>
  <si>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</si>
  <si>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</si>
  <si>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</si>
  <si>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</si>
  <si>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</si>
  <si>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</si>
  <si>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</si>
  <si>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</si>
  <si>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</si>
  <si>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</si>
  <si>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</si>
  <si>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</si>
  <si>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</si>
  <si>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</si>
  <si>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</si>
  <si>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</si>
  <si>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</si>
  <si>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</si>
  <si>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</si>
  <si>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</si>
  <si>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</si>
  <si>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</si>
  <si>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</si>
  <si>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</si>
  <si>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</si>
  <si>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</si>
  <si>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</si>
  <si>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</si>
  <si>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</si>
  <si>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</si>
  <si>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</si>
  <si>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</si>
  <si>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</si>
  <si>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</si>
  <si>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</si>
  <si>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</si>
  <si>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</si>
  <si>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</si>
  <si>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</si>
  <si>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</si>
  <si>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</si>
  <si>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</si>
  <si>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</si>
  <si>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</si>
  <si>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</si>
  <si>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</si>
  <si>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</si>
  <si>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</si>
  <si>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</si>
  <si>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</si>
  <si>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</si>
  <si>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</si>
  <si>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</si>
  <si>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</si>
  <si>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</si>
  <si>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</si>
  <si>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</si>
  <si>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</si>
  <si>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</si>
  <si>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</si>
  <si>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</si>
  <si>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</si>
  <si>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</si>
  <si>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</si>
  <si>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</si>
  <si>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</si>
  <si>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</si>
  <si>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</si>
  <si>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</si>
  <si>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</si>
  <si>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</si>
  <si>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</si>
  <si>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</si>
  <si>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</si>
  <si>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</si>
  <si>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</si>
  <si>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</si>
  <si>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</si>
  <si>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</si>
  <si>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</si>
  <si>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</si>
  <si>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</si>
  <si>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</si>
  <si>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</si>
  <si>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</si>
  <si>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</si>
  <si>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</si>
  <si>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</si>
  <si>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</si>
  <si>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</si>
  <si>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</si>
  <si>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</si>
  <si>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</si>
  <si>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</si>
  <si>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</si>
  <si>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</si>
  <si>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</si>
  <si>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</si>
  <si>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</si>
  <si>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</si>
  <si>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</si>
  <si>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</si>
  <si>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</si>
  <si>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</si>
  <si>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</si>
  <si>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</si>
  <si>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</si>
  <si>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</si>
  <si>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</si>
  <si>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</si>
  <si>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</si>
  <si>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</si>
  <si>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</si>
  <si>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</si>
  <si>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</si>
  <si>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</si>
  <si>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</si>
  <si>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</si>
  <si>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</si>
  <si>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</si>
  <si>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</si>
  <si>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</si>
  <si>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</si>
  <si>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</si>
  <si>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</si>
  <si>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</si>
  <si>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</si>
  <si>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</si>
  <si>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</si>
  <si>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</si>
  <si>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</si>
  <si>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</si>
  <si>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</si>
  <si>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</si>
  <si>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</si>
  <si>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</si>
  <si>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</si>
  <si>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</si>
  <si>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</si>
  <si>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</si>
  <si>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</si>
  <si>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</si>
  <si>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</si>
  <si>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</si>
  <si>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</si>
  <si>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</si>
  <si>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</si>
  <si>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</si>
  <si>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</si>
  <si>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</si>
  <si>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</si>
  <si>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</si>
  <si>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</si>
  <si>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</si>
  <si>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</si>
  <si>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</si>
  <si>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</si>
  <si>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</si>
  <si>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</si>
  <si>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</si>
  <si>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</si>
  <si>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</si>
  <si>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</si>
  <si>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</si>
  <si>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</si>
  <si>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</si>
  <si>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</si>
  <si>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</si>
  <si>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</si>
  <si>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</si>
  <si>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</si>
  <si>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</si>
  <si>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</si>
  <si>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</si>
  <si>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</si>
  <si>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</si>
  <si>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</si>
  <si>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</si>
  <si>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</si>
  <si>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</si>
  <si>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</si>
  <si>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</si>
  <si>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</si>
  <si>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</si>
  <si>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</si>
  <si>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</si>
  <si>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</si>
  <si>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</si>
  <si>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</si>
  <si>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</si>
  <si>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</si>
  <si>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</si>
  <si>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</si>
  <si>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</si>
  <si>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</si>
  <si>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</si>
  <si>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</si>
  <si>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</si>
  <si>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</si>
  <si>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</si>
  <si>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</si>
  <si>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</si>
  <si>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</si>
  <si>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</si>
  <si>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</si>
  <si>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</si>
  <si>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</si>
  <si>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</si>
  <si>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</si>
  <si>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</si>
  <si>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</si>
  <si>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</si>
  <si>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</si>
  <si>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</si>
  <si>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</si>
  <si>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</si>
  <si>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</si>
  <si>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</si>
  <si>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</si>
  <si>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</si>
  <si>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</si>
  <si>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</si>
  <si>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</si>
  <si>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</si>
  <si>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</si>
  <si>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</si>
  <si>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</si>
  <si>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</si>
  <si>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</si>
  <si>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</si>
  <si>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</si>
  <si>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</si>
  <si>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</si>
  <si>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</si>
  <si>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</si>
  <si>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</si>
  <si>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</si>
  <si>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</si>
  <si>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</si>
  <si>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</si>
  <si>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</si>
  <si>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</si>
  <si>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</si>
  <si>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</si>
  <si>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</si>
  <si>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</si>
  <si>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</si>
  <si>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</si>
  <si>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</si>
  <si>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</si>
  <si>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</si>
  <si>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</si>
  <si>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</si>
  <si>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</si>
  <si>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</si>
  <si>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</si>
  <si>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</si>
  <si>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</si>
  <si>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</si>
  <si>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</si>
  <si>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</si>
  <si>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</si>
  <si>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</si>
  <si>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</si>
  <si>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</si>
  <si>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</si>
  <si>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</si>
  <si>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</si>
  <si>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</si>
  <si>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</si>
  <si>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</si>
  <si>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</si>
  <si>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</si>
  <si>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</si>
  <si>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</si>
  <si>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</si>
  <si>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</si>
  <si>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</si>
  <si>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</si>
  <si>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</si>
  <si>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</si>
  <si>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</si>
  <si>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</si>
  <si>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</si>
  <si>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</si>
  <si>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</si>
  <si>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</si>
  <si>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</si>
  <si>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</si>
  <si>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</si>
  <si>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</si>
  <si>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</si>
  <si>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</si>
  <si>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</si>
  <si>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</si>
  <si>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</si>
  <si>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</si>
  <si>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</si>
  <si>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</si>
  <si>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</si>
  <si>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</si>
  <si>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</si>
  <si>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</si>
  <si>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</si>
  <si>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</si>
  <si>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</si>
  <si>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</si>
  <si>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</si>
  <si>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</si>
  <si>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</si>
  <si>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</si>
  <si>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</si>
  <si>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</si>
  <si>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</si>
  <si>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</si>
  <si>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</si>
  <si>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</si>
  <si>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</si>
  <si>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</si>
  <si>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</si>
  <si>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</si>
  <si>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</si>
  <si>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</si>
  <si>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</si>
  <si>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</si>
  <si>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</si>
  <si>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</si>
  <si>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</si>
  <si>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</si>
  <si>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</si>
  <si>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</si>
  <si>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</si>
  <si>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</si>
  <si>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</si>
  <si>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</si>
  <si>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</si>
  <si>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</si>
  <si>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</si>
  <si>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</si>
  <si>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</si>
  <si>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</si>
  <si>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</si>
  <si>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</si>
  <si>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</si>
  <si>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</si>
  <si>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</si>
  <si>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</si>
  <si>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</si>
  <si>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</si>
  <si>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</si>
  <si>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</si>
  <si>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</si>
  <si>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</si>
  <si>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</si>
  <si>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</si>
  <si>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</si>
  <si>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</si>
  <si>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</si>
  <si>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</si>
  <si>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</si>
  <si>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</si>
  <si>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</si>
  <si>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</si>
  <si>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</si>
  <si>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</si>
  <si>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</si>
  <si>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</si>
  <si>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</si>
  <si>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</si>
  <si>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</si>
  <si>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</si>
  <si>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</si>
  <si>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</si>
  <si>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</si>
  <si>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</si>
  <si>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</si>
  <si>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</si>
  <si>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</si>
  <si>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</si>
  <si>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</si>
  <si>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</si>
  <si>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</si>
  <si>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</si>
  <si>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</si>
  <si>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</si>
  <si>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</si>
  <si>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</si>
  <si>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</si>
  <si>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</si>
  <si>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</si>
  <si>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</si>
  <si>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</si>
  <si>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</si>
  <si>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</si>
  <si>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</si>
  <si>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</si>
  <si>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</si>
  <si>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</si>
  <si>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</si>
  <si>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</si>
  <si>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</si>
  <si>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</si>
  <si>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</si>
  <si>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</si>
  <si>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</si>
  <si>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</si>
  <si>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</si>
  <si>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</si>
  <si>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</si>
  <si>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</si>
  <si>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</si>
  <si>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</si>
  <si>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</si>
  <si>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</si>
  <si>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</si>
  <si>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</si>
  <si>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</si>
  <si>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</si>
  <si>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</si>
  <si>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</si>
  <si>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</si>
  <si>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</si>
  <si>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</si>
  <si>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</si>
  <si>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</si>
  <si>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</si>
  <si>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</si>
  <si>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</si>
  <si>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</si>
  <si>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</si>
  <si>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</si>
  <si>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</si>
  <si>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</si>
  <si>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</si>
  <si>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</si>
  <si>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</si>
  <si>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</si>
  <si>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</si>
  <si>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</si>
  <si>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</si>
  <si>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</si>
  <si>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</si>
  <si>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</si>
  <si>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</si>
  <si>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</si>
  <si>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</si>
  <si>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</si>
  <si>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</si>
  <si>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</si>
  <si>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</si>
  <si>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</si>
  <si>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</si>
  <si>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</si>
  <si>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</si>
  <si>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</si>
  <si>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</si>
  <si>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</si>
  <si>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</si>
  <si>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</si>
  <si>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</si>
  <si>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</si>
  <si>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</si>
  <si>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</si>
  <si>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</si>
  <si>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</si>
  <si>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</si>
  <si>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</si>
  <si>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</si>
  <si>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</si>
  <si>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</si>
  <si>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</si>
  <si>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</si>
  <si>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</si>
  <si>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</si>
  <si>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</si>
  <si>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</si>
  <si>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</si>
  <si>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</si>
  <si>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</si>
  <si>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</si>
  <si>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</si>
  <si>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</si>
  <si>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</si>
  <si>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</si>
  <si>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</si>
  <si>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</si>
  <si>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</si>
  <si>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</si>
  <si>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</si>
  <si>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</si>
  <si>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</si>
  <si>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</si>
  <si>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</si>
  <si>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</si>
  <si>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</si>
  <si>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</si>
  <si>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</si>
  <si>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</si>
  <si>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</si>
  <si>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</si>
  <si>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</si>
  <si>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</si>
  <si>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</si>
  <si>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</si>
  <si>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</si>
  <si>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</si>
  <si>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</si>
  <si>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</si>
  <si>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</si>
  <si>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</si>
  <si>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</si>
  <si>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</si>
  <si>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</si>
  <si>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</si>
  <si>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</si>
  <si>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</si>
  <si>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</si>
  <si>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</si>
  <si>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</si>
  <si>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</si>
  <si>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</si>
  <si>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</si>
  <si>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</si>
  <si>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</si>
  <si>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</si>
  <si>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</si>
  <si>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</si>
  <si>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</si>
  <si>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</si>
  <si>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</si>
  <si>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</si>
  <si>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</si>
  <si>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</si>
  <si>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</si>
  <si>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</si>
  <si>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</si>
  <si>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</si>
  <si>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</si>
  <si>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</si>
  <si>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</si>
  <si>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</si>
  <si>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</si>
  <si>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</si>
  <si>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</si>
  <si>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</si>
  <si>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</si>
  <si>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</si>
  <si>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</si>
  <si>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</si>
  <si>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</si>
  <si>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</si>
  <si>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</si>
  <si>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</si>
  <si>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</si>
  <si>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</si>
  <si>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</si>
  <si>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</si>
  <si>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</si>
  <si>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</si>
  <si>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</si>
  <si>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</si>
  <si>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</si>
  <si>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</si>
  <si>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</si>
  <si>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</si>
  <si>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</si>
  <si>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</si>
  <si>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</si>
  <si>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</si>
  <si>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</si>
  <si>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</si>
  <si>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</si>
  <si>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</si>
  <si>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</si>
  <si>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</si>
  <si>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</si>
  <si>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</si>
  <si>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</si>
  <si>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</si>
  <si>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</si>
  <si>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</si>
  <si>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</si>
  <si>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</si>
  <si>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</si>
  <si>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</si>
  <si>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</si>
  <si>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</si>
  <si>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</si>
  <si>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</si>
  <si>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</si>
  <si>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</si>
  <si>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</si>
  <si>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</si>
  <si>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</si>
  <si>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</si>
  <si>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</si>
  <si>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</si>
  <si>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</si>
  <si>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</si>
  <si>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</si>
  <si>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</si>
  <si>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</si>
  <si>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</si>
  <si>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</si>
  <si>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</si>
  <si>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</si>
  <si>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</si>
  <si>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</si>
  <si>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</si>
  <si>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</si>
  <si>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</si>
  <si>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</si>
  <si>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</si>
  <si>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</si>
  <si>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</si>
  <si>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</si>
  <si>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</si>
  <si>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</si>
  <si>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</si>
  <si>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</si>
  <si>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</si>
  <si>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</si>
  <si>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</si>
  <si>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</si>
  <si>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</si>
  <si>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</si>
  <si>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</si>
  <si>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</si>
  <si>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</si>
  <si>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</si>
  <si>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</si>
  <si>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</si>
  <si>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</si>
  <si>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</si>
  <si>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</si>
  <si>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</si>
  <si>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</si>
  <si>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</si>
  <si>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</si>
  <si>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</si>
  <si>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</si>
  <si>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</si>
  <si>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</si>
  <si>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</si>
  <si>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</si>
  <si>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</si>
  <si>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</si>
  <si>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</si>
  <si>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</si>
  <si>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</si>
  <si>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</si>
  <si>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</si>
  <si>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</si>
  <si>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</si>
  <si>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</si>
  <si>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</si>
  <si>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</si>
  <si>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</si>
  <si>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</si>
  <si>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</si>
  <si>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</si>
  <si>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</si>
  <si>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</si>
  <si>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</si>
  <si>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</si>
  <si>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</si>
  <si>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</si>
  <si>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</si>
  <si>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</si>
  <si>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</si>
  <si>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</si>
  <si>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</si>
  <si>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</si>
  <si>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</si>
  <si>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</si>
  <si>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</si>
  <si>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</si>
  <si>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</si>
  <si>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</si>
  <si>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</si>
  <si>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</si>
  <si>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</si>
  <si>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</si>
  <si>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</si>
  <si>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</si>
  <si>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</si>
  <si>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</si>
  <si>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</si>
  <si>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</si>
  <si>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</si>
  <si>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</si>
  <si>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</si>
  <si>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</si>
  <si>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</si>
  <si>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</si>
  <si>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</si>
  <si>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</si>
  <si>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</si>
  <si>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</si>
  <si>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</si>
  <si>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</si>
  <si>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</si>
  <si>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</si>
  <si>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</si>
  <si>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</si>
  <si>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</si>
  <si>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</si>
  <si>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</si>
  <si>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</si>
  <si>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</si>
  <si>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</si>
  <si>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</si>
  <si>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</si>
  <si>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</si>
  <si>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</si>
  <si>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</si>
  <si>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</si>
  <si>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</si>
  <si>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</si>
  <si>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</si>
  <si>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</si>
  <si>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</si>
  <si>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</si>
  <si>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</si>
  <si>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</si>
  <si>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</si>
  <si>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</si>
  <si>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</si>
  <si>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</si>
  <si>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</si>
  <si>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</si>
  <si>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</si>
  <si>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</si>
  <si>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</si>
  <si>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</si>
  <si>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</si>
  <si>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</si>
  <si>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</si>
  <si>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</si>
  <si>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</si>
  <si>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</si>
  <si>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</si>
  <si>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</si>
  <si>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</si>
  <si>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</si>
  <si>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</si>
  <si>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</si>
  <si>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</si>
  <si>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</si>
  <si>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</si>
  <si>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</si>
  <si>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</si>
  <si>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</si>
  <si>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</si>
  <si>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</si>
  <si>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</si>
  <si>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</si>
  <si>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</si>
  <si>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</si>
  <si>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</si>
  <si>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</si>
  <si>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</si>
  <si>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</si>
  <si>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</si>
  <si>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</si>
  <si>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</si>
  <si>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</si>
  <si>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</si>
  <si>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</si>
  <si>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</si>
  <si>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</si>
  <si>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</si>
  <si>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</si>
  <si>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</si>
  <si>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</si>
  <si>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</si>
  <si>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</si>
  <si>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</si>
  <si>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</si>
  <si>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</si>
  <si>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</si>
  <si>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</si>
  <si>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</si>
  <si>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</si>
  <si>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</si>
  <si>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</si>
  <si>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</si>
  <si>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</si>
  <si>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</si>
  <si>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</si>
  <si>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</si>
  <si>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</si>
  <si>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</si>
  <si>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</si>
  <si>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</si>
  <si>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</si>
  <si>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</si>
  <si>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</si>
  <si>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</si>
  <si>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</si>
  <si>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</si>
  <si>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</si>
  <si>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</si>
  <si>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</si>
  <si>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</si>
  <si>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</si>
  <si>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</si>
  <si>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</si>
  <si>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</si>
  <si>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</si>
  <si>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</si>
  <si>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</si>
  <si>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</si>
  <si>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</si>
  <si>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</si>
  <si>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</si>
  <si>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</si>
  <si>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</si>
  <si>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</si>
  <si>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</si>
  <si>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</si>
  <si>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</si>
  <si>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</si>
  <si>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</si>
  <si>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</si>
  <si>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</si>
  <si>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</si>
  <si>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</si>
  <si>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</si>
  <si>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</si>
  <si>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</si>
  <si>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</si>
  <si>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</si>
  <si>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</si>
  <si>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</si>
  <si>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</si>
  <si>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</si>
  <si>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</si>
  <si>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</si>
  <si>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</si>
  <si>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</si>
  <si>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</si>
  <si>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</si>
  <si>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</si>
  <si>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</si>
  <si>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</si>
  <si>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</si>
  <si>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</si>
  <si>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</si>
  <si>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</si>
  <si>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</si>
  <si>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</si>
  <si>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</si>
  <si>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</si>
  <si>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</si>
  <si>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</si>
  <si>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</si>
  <si>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</si>
  <si>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</si>
  <si>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</si>
  <si>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</si>
  <si>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</si>
  <si>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</si>
  <si>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</si>
  <si>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</si>
  <si>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</si>
  <si>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</si>
  <si>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</si>
  <si>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</si>
  <si>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</si>
  <si>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</si>
  <si>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</si>
  <si>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</si>
  <si>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</si>
  <si>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</si>
  <si>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</si>
  <si>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</si>
  <si>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</si>
  <si>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</si>
  <si>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</si>
  <si>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</si>
  <si>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</si>
  <si>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</si>
  <si>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</si>
  <si>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</si>
  <si>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</si>
  <si>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</si>
  <si>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</si>
  <si>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</si>
  <si>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</si>
  <si>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</si>
  <si>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</si>
  <si>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</si>
  <si>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</si>
  <si>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</si>
  <si>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</si>
  <si>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</si>
  <si>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</si>
  <si>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</si>
  <si>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</si>
  <si>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</si>
  <si>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</si>
  <si>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</si>
  <si>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</si>
  <si>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</si>
  <si>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</si>
  <si>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</si>
  <si>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</si>
  <si>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</si>
  <si>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</si>
  <si>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</si>
  <si>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</si>
  <si>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</si>
  <si>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</si>
  <si>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</si>
  <si>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</si>
  <si>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</si>
  <si>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</si>
  <si>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</si>
  <si>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</si>
  <si>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</si>
  <si>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</si>
  <si>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</si>
  <si>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</si>
  <si>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</si>
  <si>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</si>
  <si>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</si>
  <si>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</si>
  <si>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</si>
  <si>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</si>
  <si>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</si>
  <si>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</si>
  <si>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</si>
  <si>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</si>
  <si>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</si>
  <si>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</si>
  <si>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</si>
  <si>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</si>
  <si>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</si>
  <si>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</si>
  <si>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</si>
  <si>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</si>
  <si>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</si>
  <si>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</si>
  <si>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</si>
  <si>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</si>
  <si>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</si>
  <si>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</si>
  <si>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</si>
  <si>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</si>
  <si>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</si>
  <si>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</si>
  <si>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</si>
  <si>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</si>
  <si>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</si>
  <si>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</si>
  <si>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</si>
  <si>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</si>
  <si>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</si>
  <si>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</si>
  <si>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</si>
  <si>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</si>
  <si>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</si>
  <si>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</si>
  <si>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</si>
  <si>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</si>
  <si>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</si>
  <si>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</si>
  <si>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</si>
  <si>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</si>
  <si>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</si>
  <si>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</si>
  <si>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</si>
  <si>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</si>
  <si>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</si>
  <si>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</si>
  <si>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</si>
  <si>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</si>
  <si>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</si>
  <si>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</si>
  <si>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</si>
  <si>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</si>
  <si>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</si>
  <si>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</si>
  <si>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</si>
  <si>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</si>
  <si>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</si>
  <si>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</si>
  <si>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</si>
  <si>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</si>
  <si>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</si>
  <si>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</si>
  <si>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</si>
  <si>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</si>
  <si>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</si>
  <si>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</si>
  <si>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</si>
  <si>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</si>
  <si>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</si>
  <si>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</si>
  <si>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</si>
  <si>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</si>
  <si>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</si>
  <si>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</si>
  <si>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</si>
  <si>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</si>
  <si>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</si>
  <si>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</si>
  <si>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</si>
  <si>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</si>
  <si>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</si>
  <si>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</si>
  <si>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</si>
  <si>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</si>
  <si>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</si>
  <si>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</si>
  <si>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</si>
  <si>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</si>
  <si>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</si>
  <si>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</si>
  <si>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</si>
  <si>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</si>
  <si>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</si>
  <si>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</si>
  <si>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</si>
  <si>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</si>
  <si>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</si>
  <si>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</si>
  <si>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</si>
  <si>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</si>
  <si>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</si>
  <si>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</si>
  <si>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</si>
  <si>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</si>
  <si>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</si>
  <si>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</si>
  <si>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</si>
  <si>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</si>
  <si>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</si>
  <si>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</si>
  <si>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</si>
  <si>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</si>
  <si>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</si>
  <si>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</si>
  <si>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</si>
  <si>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</si>
  <si>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</si>
  <si>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</si>
  <si>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</si>
  <si>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</si>
  <si>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</si>
  <si>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</si>
  <si>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</si>
  <si>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</si>
  <si>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</si>
  <si>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</si>
  <si>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</si>
  <si>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</si>
  <si>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</si>
  <si>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</si>
  <si>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</si>
  <si>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</si>
  <si>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</si>
  <si>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</si>
  <si>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</si>
  <si>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</si>
  <si>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</si>
  <si>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</si>
  <si>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</si>
  <si>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</si>
  <si>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</si>
  <si>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</si>
  <si>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</si>
  <si>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</si>
  <si>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</si>
  <si>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</si>
  <si>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</si>
  <si>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</si>
  <si>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</si>
  <si>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</si>
  <si>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</si>
  <si>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</si>
  <si>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</si>
  <si>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</si>
  <si>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</si>
  <si>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</si>
  <si>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</si>
  <si>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</si>
  <si>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</si>
  <si>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</si>
  <si>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</si>
  <si>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</si>
  <si>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</si>
  <si>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</si>
  <si>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</si>
  <si>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</si>
  <si>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</si>
  <si>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</si>
  <si>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</si>
  <si>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</si>
  <si>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</si>
  <si>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</si>
  <si>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</si>
  <si>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</si>
  <si>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</si>
  <si>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</si>
  <si>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</si>
  <si>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</si>
  <si>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</si>
  <si>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</si>
  <si>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</si>
  <si>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</si>
  <si>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</si>
  <si>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</si>
  <si>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</si>
  <si>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</si>
  <si>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</si>
  <si>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</si>
  <si>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</si>
  <si>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</si>
  <si>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</si>
  <si>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</si>
  <si>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</si>
  <si>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</si>
  <si>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</si>
  <si>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</si>
  <si>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</si>
  <si>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</si>
  <si>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</si>
  <si>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</si>
  <si>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</si>
  <si>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</si>
  <si>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</si>
  <si>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</si>
  <si>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</si>
  <si>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</si>
  <si>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</si>
  <si>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</si>
  <si>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</si>
  <si>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</si>
  <si>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</si>
  <si>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</si>
  <si>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</si>
  <si>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</si>
  <si>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</si>
  <si>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</si>
  <si>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</si>
  <si>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</si>
  <si>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</si>
  <si>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</si>
  <si>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</si>
  <si>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</si>
  <si>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</si>
  <si>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</si>
  <si>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</si>
  <si>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</si>
  <si>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</si>
  <si>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</si>
  <si>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</si>
  <si>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</si>
  <si>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</si>
  <si>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</si>
  <si>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</si>
  <si>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</si>
  <si>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</si>
  <si>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</si>
  <si>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</si>
  <si>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</si>
  <si>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</si>
  <si>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</si>
  <si>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</si>
  <si>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</si>
  <si>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</si>
  <si>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</si>
  <si>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</si>
  <si>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</si>
  <si>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</si>
  <si>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</si>
  <si>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</si>
  <si>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</si>
  <si>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</si>
  <si>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</si>
  <si>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</si>
  <si>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</si>
  <si>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</si>
  <si>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</si>
  <si>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</si>
  <si>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</si>
  <si>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</si>
  <si>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</si>
  <si>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</si>
  <si>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</si>
  <si>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</si>
  <si>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</si>
  <si>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</si>
  <si>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</si>
  <si>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</si>
  <si>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</si>
  <si>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</si>
  <si>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</si>
  <si>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</si>
  <si>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</si>
  <si>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</si>
  <si>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</si>
  <si>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</si>
  <si>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</si>
  <si>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</si>
  <si>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</si>
  <si>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</si>
  <si>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</si>
  <si>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</si>
  <si>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</si>
  <si>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</si>
  <si>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</si>
  <si>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</si>
  <si>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</si>
  <si>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</si>
  <si>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</si>
  <si>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</si>
  <si>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</si>
  <si>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</si>
  <si>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</si>
  <si>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</si>
  <si>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</si>
  <si>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</si>
  <si>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</si>
  <si>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</si>
  <si>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</si>
  <si>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</si>
  <si>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</si>
  <si>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</si>
  <si>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</si>
  <si>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</si>
  <si>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</si>
  <si>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</si>
  <si>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</si>
  <si>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</si>
  <si>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</si>
  <si>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</si>
  <si>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</si>
  <si>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</si>
  <si>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</si>
  <si>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</si>
  <si>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</si>
  <si>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</si>
  <si>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</si>
  <si>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</si>
  <si>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</si>
  <si>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</si>
  <si>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</si>
  <si>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</si>
  <si>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</si>
  <si>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</si>
  <si>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</si>
  <si>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</si>
  <si>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</si>
  <si>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</si>
  <si>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</si>
  <si>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</si>
  <si>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</si>
  <si>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</si>
  <si>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</si>
  <si>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</si>
  <si>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</si>
  <si>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</si>
  <si>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</si>
  <si>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</si>
  <si>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</si>
  <si>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</si>
  <si>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</si>
  <si>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</si>
  <si>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</si>
  <si>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</si>
  <si>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</si>
  <si>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</si>
  <si>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</si>
  <si>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</si>
  <si>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</si>
  <si>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</si>
  <si>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</si>
  <si>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</si>
  <si>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</si>
  <si>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</si>
  <si>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</si>
  <si>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</si>
  <si>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</si>
  <si>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</si>
  <si>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</si>
  <si>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</si>
  <si>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</si>
  <si>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</si>
  <si>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</si>
  <si>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</si>
  <si>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</si>
  <si>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</si>
  <si>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</si>
  <si>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</si>
  <si>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</si>
  <si>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</si>
  <si>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</si>
  <si>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</si>
  <si>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</si>
  <si>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</si>
  <si>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</si>
  <si>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</si>
  <si>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</si>
  <si>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</si>
  <si>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</si>
  <si>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</si>
  <si>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</si>
  <si>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</si>
  <si>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</si>
  <si>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</si>
  <si>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</si>
  <si>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</si>
  <si>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</si>
  <si>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</si>
  <si>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</si>
  <si>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</si>
  <si>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</si>
  <si>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</si>
  <si>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</si>
  <si>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</si>
  <si>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</si>
  <si>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</si>
  <si>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</si>
  <si>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</si>
  <si>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</si>
  <si>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</si>
  <si>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</si>
  <si>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</si>
  <si>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</si>
  <si>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</si>
  <si>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</si>
  <si>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</si>
  <si>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</si>
  <si>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</si>
  <si>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</si>
  <si>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</si>
  <si>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</si>
  <si>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</si>
  <si>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</si>
  <si>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</si>
  <si>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</si>
  <si>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</si>
  <si>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</si>
  <si>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</si>
  <si>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</si>
  <si>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</si>
  <si>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</si>
  <si>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</si>
  <si>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</si>
  <si>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</si>
  <si>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</si>
  <si>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</si>
  <si>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</si>
  <si>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</si>
  <si>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</si>
  <si>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</si>
  <si>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</si>
  <si>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</si>
  <si>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</si>
  <si>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</si>
  <si>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</si>
  <si>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</si>
  <si>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</si>
  <si>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</si>
  <si>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</si>
  <si>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</si>
  <si>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</si>
  <si>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</si>
  <si>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</si>
  <si>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</si>
  <si>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</si>
  <si>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</si>
  <si>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</si>
  <si>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</si>
  <si>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</si>
  <si>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</si>
  <si>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</si>
  <si>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</si>
  <si>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</si>
  <si>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</si>
  <si>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</si>
  <si>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</si>
  <si>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</si>
  <si>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</si>
  <si>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</si>
  <si>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</si>
  <si>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</si>
  <si>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</si>
  <si>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</si>
  <si>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</si>
  <si>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</si>
  <si>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</si>
  <si>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</si>
  <si>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</si>
  <si>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</si>
  <si>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</si>
  <si>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</si>
  <si>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</si>
  <si>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</si>
  <si>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</si>
  <si>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</si>
  <si>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</si>
  <si>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</si>
  <si>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</si>
  <si>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</si>
  <si>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</si>
  <si>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</si>
  <si>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</si>
  <si>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</si>
  <si>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</si>
  <si>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</si>
  <si>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</si>
  <si>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</si>
  <si>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</si>
  <si>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</si>
  <si>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</si>
  <si>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</si>
  <si>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</si>
  <si>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</si>
  <si>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</si>
  <si>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</si>
  <si>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</si>
  <si>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</si>
  <si>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</si>
  <si>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</si>
  <si>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</si>
  <si>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</si>
  <si>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</si>
  <si>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</si>
  <si>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</si>
  <si>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</si>
  <si>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</si>
  <si>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</si>
  <si>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</si>
  <si>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</si>
  <si>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</si>
  <si>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</si>
  <si>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</si>
  <si>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</si>
  <si>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</si>
  <si>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</si>
  <si>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</si>
  <si>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</si>
  <si>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</si>
  <si>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</si>
  <si>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</si>
  <si>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</si>
  <si>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</si>
  <si>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</si>
  <si>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</si>
  <si>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</si>
  <si>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</si>
  <si>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</si>
  <si>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</si>
  <si>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</si>
  <si>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</si>
  <si>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</si>
  <si>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</si>
  <si>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</si>
  <si>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</si>
  <si>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</si>
  <si>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</si>
  <si>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</si>
  <si>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</si>
  <si>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</si>
  <si>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</si>
  <si>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</si>
  <si>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</si>
  <si>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</si>
  <si>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</si>
  <si>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</si>
  <si>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</si>
  <si>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</si>
  <si>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</si>
  <si>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</si>
  <si>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</si>
  <si>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</si>
  <si>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</si>
  <si>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</si>
  <si>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</si>
  <si>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</si>
  <si>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</si>
  <si>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</si>
  <si>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</si>
  <si>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</si>
  <si>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</si>
  <si>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</si>
  <si>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</si>
  <si>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</si>
  <si>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</si>
  <si>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</si>
  <si>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</si>
  <si>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</si>
  <si>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</si>
  <si>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</si>
  <si>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</si>
  <si>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</si>
  <si>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</si>
  <si>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</si>
  <si>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</si>
  <si>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</si>
  <si>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</si>
  <si>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</si>
  <si>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</si>
  <si>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</si>
  <si>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</si>
  <si>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</si>
  <si>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</si>
  <si>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</si>
  <si>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</si>
  <si>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</si>
  <si>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</si>
  <si>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</si>
  <si>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</si>
  <si>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</si>
  <si>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</si>
  <si>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</si>
  <si>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</si>
  <si>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</si>
  <si>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</si>
  <si>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</si>
  <si>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</si>
  <si>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</si>
  <si>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</si>
  <si>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</si>
  <si>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</si>
  <si>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</si>
  <si>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</si>
  <si>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</si>
  <si>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</si>
  <si>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</si>
  <si>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</si>
  <si>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</si>
  <si>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</si>
  <si>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</si>
  <si>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</si>
  <si>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</si>
  <si>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</si>
  <si>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</si>
  <si>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</si>
  <si>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</si>
  <si>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</si>
  <si>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</si>
  <si>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</si>
  <si>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</si>
  <si>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</si>
  <si>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</si>
  <si>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</si>
  <si>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</si>
  <si>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</si>
  <si>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</si>
  <si>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</si>
  <si>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</si>
  <si>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</si>
  <si>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</si>
  <si>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</si>
  <si>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</si>
  <si>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</si>
  <si>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</si>
  <si>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</si>
  <si>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</si>
  <si>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</si>
  <si>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</si>
  <si>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</si>
  <si>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</si>
  <si>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</si>
  <si>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</si>
  <si>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</si>
  <si>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</si>
  <si>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</si>
  <si>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</si>
  <si>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</si>
  <si>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</si>
  <si>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</si>
  <si>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</si>
  <si>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</si>
  <si>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</si>
  <si>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</si>
  <si>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</si>
  <si>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</si>
  <si>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</si>
  <si>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</si>
  <si>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</si>
  <si>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</si>
  <si>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</si>
  <si>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</si>
  <si>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</si>
  <si>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</si>
  <si>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</si>
  <si>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</si>
  <si>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</si>
  <si>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</si>
  <si>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</si>
  <si>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</si>
  <si>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</si>
  <si>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</si>
  <si>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</si>
  <si>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</si>
  <si>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</si>
  <si>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</si>
  <si>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</si>
  <si>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</si>
  <si>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</si>
  <si>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</si>
  <si>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</si>
  <si>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</si>
  <si>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</si>
  <si>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</si>
  <si>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</si>
  <si>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</si>
  <si>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</si>
  <si>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</si>
  <si>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</si>
  <si>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</si>
  <si>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</si>
  <si>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</si>
  <si>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</si>
  <si>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</si>
  <si>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</si>
  <si>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</si>
  <si>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</si>
  <si>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</si>
  <si>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</si>
  <si>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</si>
  <si>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</si>
  <si>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</si>
  <si>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</si>
  <si>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</si>
  <si>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</si>
  <si>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</si>
  <si>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</si>
  <si>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</si>
  <si>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</si>
  <si>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</si>
  <si>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</si>
  <si>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</si>
  <si>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</si>
  <si>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</si>
  <si>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</si>
  <si>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</si>
  <si>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</si>
  <si>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</si>
  <si>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</si>
  <si>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</si>
  <si>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</si>
  <si>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</si>
  <si>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</si>
  <si>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</si>
  <si>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</si>
  <si>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</si>
  <si>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</si>
  <si>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</si>
  <si>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</si>
  <si>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</si>
  <si>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</si>
  <si>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</si>
  <si>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</si>
  <si>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</si>
  <si>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</si>
  <si>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</si>
  <si>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</si>
  <si>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</si>
  <si>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</si>
  <si>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</si>
  <si>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</si>
  <si>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</si>
  <si>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</si>
  <si>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</si>
  <si>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</si>
  <si>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</si>
  <si>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</si>
  <si>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</si>
  <si>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</si>
  <si>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</si>
  <si>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</si>
  <si>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</si>
  <si>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</si>
  <si>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</si>
  <si>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</si>
  <si>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</si>
  <si>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</si>
  <si>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</si>
  <si>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</si>
  <si>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</si>
  <si>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</si>
  <si>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</si>
  <si>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</si>
  <si>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</si>
  <si>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</si>
  <si>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</si>
  <si>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</si>
  <si>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</si>
  <si>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</si>
  <si>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</si>
  <si>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</si>
  <si>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</si>
  <si>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</si>
  <si>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</si>
  <si>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</si>
  <si>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</si>
  <si>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</si>
  <si>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</si>
  <si>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</si>
  <si>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</si>
  <si>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</si>
  <si>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</si>
  <si>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</si>
  <si>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</si>
  <si>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</si>
  <si>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</si>
  <si>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</si>
  <si>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</si>
  <si>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</si>
  <si>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</si>
  <si>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</si>
  <si>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</si>
  <si>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</si>
  <si>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</si>
  <si>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</si>
  <si>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</si>
  <si>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</si>
  <si>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</si>
  <si>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</si>
  <si>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</si>
  <si>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</si>
  <si>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</si>
  <si>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</si>
  <si>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</si>
  <si>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</si>
  <si>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</si>
  <si>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</si>
  <si>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</si>
  <si>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</si>
  <si>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</si>
  <si>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</si>
  <si>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</si>
  <si>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</si>
  <si>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</si>
  <si>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</si>
  <si>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</si>
  <si>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</si>
  <si>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</si>
  <si>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</si>
  <si>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</si>
  <si>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</si>
  <si>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</si>
  <si>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</si>
  <si>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</si>
  <si>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</si>
  <si>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</si>
  <si>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</si>
  <si>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</si>
  <si>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</si>
  <si>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</si>
  <si>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</si>
  <si>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</si>
  <si>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</si>
  <si>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</si>
  <si>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</si>
  <si>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</si>
  <si>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</si>
  <si>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</si>
  <si>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</si>
  <si>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</si>
  <si>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</si>
  <si>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</si>
  <si>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</si>
  <si>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</si>
  <si>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</si>
  <si>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</si>
  <si>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</si>
  <si>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</si>
  <si>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</si>
  <si>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</si>
  <si>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</si>
  <si>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</si>
  <si>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</si>
  <si>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</si>
  <si>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</si>
  <si>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</si>
  <si>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</si>
  <si>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</si>
  <si>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</si>
  <si>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</si>
  <si>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</si>
  <si>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</si>
  <si>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</si>
  <si>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</si>
  <si>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</si>
  <si>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</si>
  <si>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</si>
  <si>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</si>
  <si>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</si>
  <si>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</si>
  <si>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</si>
  <si>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</si>
  <si>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</si>
  <si>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</si>
  <si>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</si>
  <si>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</si>
  <si>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</si>
  <si>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</si>
  <si>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</si>
  <si>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</si>
  <si>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</si>
  <si>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</si>
  <si>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</si>
  <si>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</si>
  <si>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</si>
  <si>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</si>
  <si>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</si>
  <si>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</si>
  <si>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</si>
  <si>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</si>
  <si>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</si>
  <si>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</si>
  <si>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</si>
  <si>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</si>
  <si>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</si>
  <si>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</si>
  <si>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</si>
  <si>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</si>
  <si>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</si>
  <si>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</si>
  <si>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</si>
  <si>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</si>
  <si>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</si>
  <si>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</si>
  <si>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</si>
  <si>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</si>
  <si>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</si>
  <si>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</si>
  <si>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</si>
  <si>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</si>
  <si>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</si>
  <si>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</si>
  <si>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</si>
  <si>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</si>
  <si>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</si>
  <si>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</si>
  <si>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</si>
  <si>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</si>
  <si>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</si>
  <si>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</si>
  <si>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</si>
  <si>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</si>
  <si>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</si>
  <si>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</si>
  <si>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</si>
  <si>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</si>
  <si>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</si>
  <si>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</si>
  <si>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</si>
  <si>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</si>
  <si>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</si>
  <si>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</si>
  <si>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</si>
  <si>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</si>
  <si>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</si>
  <si>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</si>
  <si>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</si>
  <si>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</si>
  <si>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</si>
  <si>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</si>
  <si>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</si>
  <si>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</si>
  <si>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</si>
  <si>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</si>
  <si>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</si>
  <si>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</si>
  <si>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</si>
  <si>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</si>
  <si>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</si>
  <si>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</si>
  <si>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</si>
  <si>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</si>
  <si>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</si>
  <si>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</si>
  <si>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</si>
  <si>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</si>
  <si>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</si>
  <si>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</si>
  <si>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</si>
  <si>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</si>
  <si>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</si>
  <si>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</si>
  <si>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</si>
  <si>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</si>
  <si>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</si>
  <si>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</si>
  <si>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</si>
  <si>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</si>
  <si>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</si>
  <si>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</si>
  <si>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</si>
  <si>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</si>
  <si>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</si>
  <si>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</si>
  <si>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</si>
  <si>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</si>
  <si>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</si>
  <si>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</si>
  <si>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</si>
  <si>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</si>
  <si>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</si>
  <si>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</si>
  <si>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</si>
  <si>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</si>
  <si>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</si>
  <si>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</si>
  <si>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</si>
  <si>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</si>
  <si>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</si>
  <si>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</si>
  <si>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</si>
  <si>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</si>
  <si>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</si>
  <si>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</si>
  <si>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</si>
  <si>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</si>
  <si>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</si>
  <si>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</si>
  <si>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</si>
  <si>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</si>
  <si>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</si>
  <si>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</si>
  <si>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</si>
  <si>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</si>
  <si>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</si>
  <si>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</si>
  <si>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</si>
  <si>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</si>
  <si>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</si>
  <si>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</si>
  <si>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</si>
  <si>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</si>
  <si>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</si>
  <si>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</si>
  <si>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</si>
  <si>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</si>
  <si>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</si>
  <si>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</si>
  <si>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</si>
  <si>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</si>
  <si>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</si>
  <si>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</si>
  <si>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</si>
  <si>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</si>
  <si>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</si>
  <si>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</si>
  <si>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</si>
  <si>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</si>
  <si>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</si>
  <si>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</si>
  <si>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</si>
  <si>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</si>
  <si>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</si>
  <si>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</si>
  <si>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</si>
  <si>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</si>
  <si>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</si>
  <si>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</si>
  <si>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</si>
  <si>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</si>
  <si>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</si>
  <si>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</si>
  <si>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</si>
  <si>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</si>
  <si>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</si>
  <si>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</si>
  <si>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</si>
  <si>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</si>
  <si>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</si>
  <si>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</si>
  <si>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</si>
  <si>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</si>
  <si>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</si>
  <si>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</si>
  <si>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</si>
  <si>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</si>
  <si>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</si>
  <si>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</si>
  <si>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</si>
  <si>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</si>
  <si>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</si>
  <si>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</si>
  <si>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</si>
  <si>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</si>
  <si>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</si>
  <si>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</si>
  <si>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</si>
  <si>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</si>
  <si>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</si>
  <si>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</si>
  <si>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</si>
  <si>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</si>
  <si>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</si>
  <si>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</si>
  <si>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</si>
  <si>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</si>
  <si>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</si>
  <si>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</si>
  <si>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</si>
  <si>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</si>
  <si>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</si>
  <si>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</si>
  <si>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</si>
  <si>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</si>
  <si>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</si>
  <si>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</si>
  <si>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</si>
  <si>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</si>
  <si>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</si>
  <si>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</si>
  <si>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</si>
  <si>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</si>
  <si>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</si>
  <si>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</si>
  <si>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</si>
  <si>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</si>
  <si>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</si>
  <si>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</si>
  <si>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</si>
  <si>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</si>
  <si>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</si>
  <si>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</si>
  <si>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</si>
  <si>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</si>
  <si>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</si>
  <si>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</si>
  <si>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</si>
  <si>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</si>
  <si>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</si>
  <si>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</si>
  <si>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</si>
  <si>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</si>
  <si>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</si>
  <si>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</si>
  <si>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</si>
  <si>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</si>
  <si>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</si>
  <si>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</si>
  <si>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</si>
  <si>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</si>
  <si>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</si>
  <si>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</si>
  <si>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</si>
  <si>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</si>
  <si>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</si>
  <si>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</si>
  <si>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</si>
  <si>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</si>
  <si>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</si>
  <si>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</si>
  <si>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</si>
  <si>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</si>
  <si>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</si>
  <si>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</si>
  <si>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</si>
  <si>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</si>
  <si>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</si>
  <si>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</si>
  <si>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</si>
  <si>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</si>
  <si>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</si>
  <si>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</si>
  <si>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</si>
  <si>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</si>
  <si>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</si>
  <si>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</si>
  <si>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</si>
  <si>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</si>
  <si>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</si>
  <si>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</si>
  <si>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</si>
  <si>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</si>
  <si>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</si>
  <si>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</si>
  <si>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</si>
  <si>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</si>
  <si>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</si>
  <si>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</si>
  <si>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</si>
  <si>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</si>
  <si>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</si>
  <si>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</si>
  <si>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</si>
  <si>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</si>
  <si>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</si>
  <si>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</si>
  <si>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</si>
  <si>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</si>
  <si>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</si>
  <si>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</si>
  <si>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</si>
  <si>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</si>
  <si>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</si>
  <si>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</si>
  <si>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</si>
  <si>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</si>
  <si>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</si>
  <si>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</si>
  <si>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</si>
  <si>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</si>
  <si>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</si>
  <si>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</si>
  <si>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</si>
  <si>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</si>
  <si>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</si>
  <si>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</si>
  <si>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</si>
  <si>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</si>
  <si>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</si>
  <si>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</si>
  <si>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</si>
  <si>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</si>
  <si>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</si>
  <si>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</si>
  <si>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</si>
  <si>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</si>
  <si>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</si>
  <si>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</si>
  <si>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</si>
  <si>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</si>
  <si>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</si>
  <si>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</si>
  <si>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</si>
  <si>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</si>
  <si>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</si>
  <si>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</si>
  <si>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</si>
  <si>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</si>
  <si>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</si>
  <si>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</si>
  <si>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</si>
  <si>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</si>
  <si>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</si>
  <si>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</si>
  <si>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</si>
  <si>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</si>
  <si>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</si>
  <si>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</si>
  <si>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</si>
  <si>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</si>
  <si>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</si>
  <si>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</si>
  <si>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</si>
  <si>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</si>
  <si>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</si>
  <si>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</si>
  <si>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</si>
  <si>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</si>
  <si>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</si>
  <si>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</si>
  <si>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</si>
  <si>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</si>
  <si>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</si>
  <si>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</si>
  <si>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</si>
  <si>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</si>
  <si>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</si>
  <si>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</si>
  <si>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</si>
  <si>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</si>
  <si>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</si>
  <si>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</si>
  <si>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</si>
  <si>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</si>
  <si>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</si>
  <si>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</si>
  <si>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</si>
  <si>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</si>
  <si>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</si>
  <si>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</si>
  <si>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</si>
  <si>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</si>
  <si>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</si>
  <si>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</si>
  <si>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</si>
  <si>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</si>
  <si>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</si>
  <si>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</si>
  <si>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</si>
  <si>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</si>
  <si>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</si>
  <si>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</si>
  <si>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</si>
  <si>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</si>
  <si>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</si>
  <si>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</si>
  <si>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</si>
  <si>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</si>
  <si>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</si>
  <si>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</si>
  <si>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</si>
  <si>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</si>
  <si>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</si>
  <si>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</si>
  <si>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</si>
  <si>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</si>
  <si>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</si>
  <si>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</si>
  <si>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</si>
  <si>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</si>
  <si>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</si>
  <si>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</si>
  <si>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</si>
  <si>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</si>
  <si>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</si>
  <si>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</si>
  <si>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</si>
  <si>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</si>
  <si>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</si>
  <si>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</si>
  <si>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</si>
  <si>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</si>
  <si>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</si>
  <si>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</si>
  <si>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</si>
  <si>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</si>
  <si>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</si>
  <si>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</si>
  <si>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</si>
  <si>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</si>
  <si>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</si>
  <si>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</si>
  <si>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</si>
  <si>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</si>
  <si>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</si>
  <si>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</si>
  <si>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</si>
  <si>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</si>
  <si>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</si>
  <si>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</si>
  <si>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</si>
  <si>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</si>
  <si>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</si>
  <si>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</si>
  <si>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</si>
  <si>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</si>
  <si>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</si>
  <si>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</si>
  <si>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</si>
  <si>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</si>
  <si>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</si>
  <si>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</si>
  <si>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</si>
  <si>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</si>
  <si>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</si>
  <si>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</si>
  <si>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</si>
  <si>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</si>
  <si>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</si>
  <si>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</si>
  <si>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</si>
  <si>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</si>
  <si>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</si>
  <si>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</si>
  <si>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</si>
  <si>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</si>
  <si>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</si>
  <si>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</si>
  <si>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</si>
  <si>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</si>
  <si>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</si>
  <si>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</si>
  <si>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</si>
  <si>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</si>
  <si>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</si>
  <si>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</si>
  <si>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</si>
  <si>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</si>
  <si>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</si>
  <si>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</si>
  <si>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</si>
  <si>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</si>
  <si>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</si>
  <si>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</si>
  <si>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</si>
  <si>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</si>
  <si>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</si>
  <si>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</si>
  <si>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</si>
  <si>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</si>
  <si>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</si>
  <si>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</si>
  <si>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</si>
  <si>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</si>
  <si>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</si>
  <si>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</si>
  <si>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</si>
  <si>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</si>
  <si>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</si>
  <si>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</si>
  <si>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</si>
  <si>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</si>
  <si>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</si>
  <si>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</si>
  <si>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</si>
  <si>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</si>
  <si>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</si>
  <si>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</si>
  <si>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</si>
  <si>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</si>
  <si>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</si>
  <si>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</si>
  <si>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</si>
  <si>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</si>
  <si>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</si>
  <si>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</si>
  <si>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</si>
  <si>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</si>
  <si>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</si>
  <si>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</si>
  <si>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</si>
  <si>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</si>
  <si>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</si>
  <si>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</si>
  <si>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</si>
  <si>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</si>
  <si>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</si>
  <si>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</si>
  <si>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</si>
  <si>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</si>
  <si>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</si>
  <si>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</si>
  <si>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</si>
  <si>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</si>
  <si>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</si>
  <si>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</si>
  <si>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</si>
  <si>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</si>
  <si>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</si>
  <si>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</si>
  <si>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</si>
  <si>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</si>
  <si>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</si>
  <si>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</si>
  <si>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</si>
  <si>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</si>
  <si>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</si>
  <si>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</si>
  <si>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</si>
  <si>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</si>
  <si>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</si>
  <si>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</si>
  <si>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</si>
  <si>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</si>
  <si>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</si>
  <si>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</si>
  <si>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</si>
  <si>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</si>
  <si>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</si>
  <si>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</si>
  <si>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</si>
  <si>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</si>
  <si>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</si>
  <si>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</si>
  <si>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</si>
  <si>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</si>
  <si>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</si>
  <si>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</si>
  <si>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</si>
  <si>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</si>
  <si>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</si>
  <si>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</si>
  <si>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</si>
  <si>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</si>
  <si>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</si>
  <si>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</si>
  <si>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</si>
  <si>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</si>
  <si>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</si>
  <si>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</si>
  <si>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</si>
  <si>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</si>
  <si>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</si>
  <si>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</si>
  <si>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</si>
  <si>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</si>
  <si>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</si>
  <si>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</si>
  <si>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</si>
  <si>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</si>
  <si>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</si>
  <si>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</si>
  <si>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</si>
  <si>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</si>
  <si>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</si>
  <si>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</si>
  <si>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</si>
  <si>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</si>
  <si>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</si>
  <si>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</si>
  <si>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</si>
  <si>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</si>
  <si>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</si>
  <si>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</si>
  <si>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</si>
  <si>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</si>
  <si>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</si>
  <si>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</si>
  <si>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</si>
  <si>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</si>
  <si>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</si>
  <si>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</si>
  <si>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</si>
  <si>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</si>
  <si>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</si>
  <si>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</si>
  <si>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</si>
  <si>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</si>
  <si>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</si>
  <si>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</si>
  <si>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</si>
  <si>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</si>
  <si>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</si>
  <si>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</si>
  <si>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</si>
  <si>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</si>
  <si>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</si>
  <si>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</si>
  <si>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</si>
  <si>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</si>
  <si>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</si>
  <si>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</si>
  <si>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</si>
  <si>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</si>
  <si>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</si>
  <si>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</si>
  <si>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</si>
  <si>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</si>
  <si>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</si>
  <si>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</si>
  <si>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</si>
  <si>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</si>
  <si>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</si>
  <si>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</si>
  <si>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</si>
  <si>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</si>
  <si>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</si>
  <si>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</si>
  <si>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</si>
  <si>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</si>
  <si>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</si>
  <si>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</si>
  <si>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</si>
  <si>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</si>
  <si>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</si>
  <si>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</si>
  <si>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</si>
  <si>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</si>
  <si>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</si>
  <si>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</si>
  <si>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</si>
  <si>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</si>
  <si>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</si>
  <si>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</si>
  <si>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</si>
  <si>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</si>
  <si>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</si>
  <si>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</si>
  <si>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</si>
  <si>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</si>
  <si>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</si>
  <si>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</si>
  <si>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</si>
  <si>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</si>
  <si>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</si>
  <si>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</si>
  <si>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</si>
  <si>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</si>
  <si>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</si>
  <si>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</si>
  <si>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</si>
  <si>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</si>
  <si>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</si>
  <si>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</si>
  <si>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</si>
  <si>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</si>
  <si>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</si>
  <si>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</si>
  <si>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</si>
  <si>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</si>
  <si>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</si>
  <si>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</si>
  <si>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</si>
  <si>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</si>
  <si>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</si>
  <si>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</si>
  <si>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</si>
  <si>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</si>
  <si>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</si>
  <si>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</si>
  <si>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</si>
  <si>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</si>
  <si>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</si>
  <si>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</si>
  <si>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</si>
  <si>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</si>
  <si>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</si>
  <si>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</si>
  <si>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</si>
  <si>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</si>
  <si>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</si>
  <si>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</si>
  <si>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</si>
  <si>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</si>
  <si>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</si>
  <si>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</si>
  <si>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</si>
  <si>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</si>
  <si>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</si>
  <si>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</si>
  <si>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</si>
  <si>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</si>
  <si>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</si>
  <si>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</si>
  <si>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</si>
  <si>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</si>
  <si>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</si>
  <si>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</si>
  <si>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</si>
  <si>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</si>
  <si>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</si>
  <si>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</si>
  <si>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</si>
  <si>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</si>
  <si>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</si>
  <si>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</si>
  <si>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</si>
  <si>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</si>
  <si>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</si>
  <si>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</si>
  <si>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</si>
  <si>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</si>
  <si>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</si>
  <si>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</si>
  <si>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</si>
  <si>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</si>
  <si>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</si>
  <si>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</si>
  <si>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</si>
  <si>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</si>
  <si>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</si>
  <si>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</si>
  <si>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</si>
  <si>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</si>
  <si>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</si>
  <si>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</si>
  <si>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</si>
  <si>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</si>
  <si>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</si>
  <si>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</si>
  <si>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</si>
  <si>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</si>
  <si>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</si>
  <si>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</si>
  <si>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</si>
  <si>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</si>
  <si>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</si>
  <si>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</si>
  <si>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</si>
  <si>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</si>
  <si>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</si>
  <si>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</si>
  <si>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</si>
  <si>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</si>
  <si>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</si>
  <si>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</si>
  <si>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</si>
  <si>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</si>
  <si>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</si>
  <si>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</si>
  <si>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</si>
  <si>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</si>
  <si>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</si>
  <si>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</si>
  <si>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</si>
  <si>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</si>
  <si>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</si>
  <si>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</si>
  <si>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</si>
  <si>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</si>
  <si>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</si>
  <si>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</si>
  <si>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</si>
  <si>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</si>
  <si>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</si>
  <si>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</si>
  <si>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</si>
  <si>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</si>
  <si>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</si>
  <si>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</si>
  <si>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</si>
  <si>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</si>
  <si>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</si>
  <si>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</si>
  <si>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</si>
  <si>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</si>
  <si>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</si>
  <si>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</si>
  <si>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</si>
  <si>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</si>
  <si>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</si>
  <si>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</si>
  <si>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</si>
  <si>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</si>
  <si>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</si>
  <si>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</si>
  <si>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</si>
  <si>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</si>
  <si>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</si>
  <si>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</si>
  <si>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</si>
  <si>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</si>
  <si>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</si>
  <si>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</si>
  <si>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</si>
  <si>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</si>
  <si>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</si>
  <si>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</si>
  <si>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</si>
  <si>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</si>
  <si>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</si>
  <si>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</si>
  <si>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</si>
  <si>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</si>
  <si>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</si>
  <si>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</si>
  <si>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</si>
  <si>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</si>
  <si>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</si>
  <si>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</si>
  <si>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</si>
  <si>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</si>
  <si>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</si>
  <si>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</si>
  <si>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</si>
  <si>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</si>
  <si>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</si>
  <si>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</si>
  <si>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</si>
  <si>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</si>
  <si>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</si>
  <si>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</si>
  <si>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</si>
  <si>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</si>
  <si>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</si>
  <si>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</si>
  <si>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</si>
  <si>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</si>
  <si>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</si>
  <si>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</si>
  <si>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</si>
  <si>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</si>
  <si>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</si>
  <si>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</si>
  <si>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</si>
  <si>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</si>
  <si>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</si>
  <si>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</si>
  <si>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</si>
  <si>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</si>
  <si>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</si>
  <si>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</si>
  <si>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</si>
  <si>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</si>
  <si>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</si>
  <si>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</si>
  <si>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</si>
  <si>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</si>
  <si>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</si>
  <si>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</si>
  <si>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</si>
  <si>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</si>
  <si>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</si>
  <si>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</si>
  <si>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</si>
  <si>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</si>
  <si>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</si>
  <si>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</si>
  <si>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</si>
  <si>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</si>
  <si>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</si>
  <si>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</si>
  <si>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</si>
  <si>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</si>
  <si>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</si>
  <si>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</si>
  <si>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</si>
  <si>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</si>
  <si>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</si>
  <si>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</si>
  <si>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</si>
  <si>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</si>
  <si>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</si>
  <si>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</si>
  <si>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</si>
  <si>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</si>
  <si>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</si>
  <si>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</si>
  <si>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</si>
  <si>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</si>
  <si>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</si>
  <si>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</si>
  <si>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</si>
  <si>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</si>
  <si>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</si>
  <si>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</si>
  <si>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</si>
  <si>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</si>
  <si>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</si>
  <si>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</si>
  <si>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</si>
  <si>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</si>
  <si>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</si>
  <si>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</si>
  <si>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</si>
  <si>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</si>
  <si>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</si>
  <si>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</si>
  <si>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</si>
  <si>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</si>
  <si>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</si>
  <si>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</si>
  <si>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</si>
  <si>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</si>
  <si>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</si>
  <si>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</si>
  <si>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</si>
  <si>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</si>
  <si>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</si>
  <si>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</si>
  <si>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</si>
  <si>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</si>
  <si>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</si>
  <si>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</si>
  <si>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</si>
  <si>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</si>
  <si>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</si>
  <si>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</si>
  <si>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</si>
  <si>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</si>
  <si>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</si>
  <si>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</si>
  <si>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</si>
  <si>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</si>
  <si>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</si>
  <si>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</si>
  <si>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</si>
  <si>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</si>
  <si>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</si>
  <si>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</si>
  <si>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</si>
  <si>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</si>
  <si>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</si>
  <si>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</si>
  <si>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</si>
  <si>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</si>
  <si>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</si>
  <si>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</si>
  <si>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</si>
  <si>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</si>
  <si>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</si>
  <si>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</si>
  <si>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</si>
  <si>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</si>
  <si>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</si>
  <si>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</si>
  <si>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</si>
  <si>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</si>
  <si>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</si>
  <si>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</si>
  <si>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</si>
  <si>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</si>
  <si>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</si>
  <si>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</si>
  <si>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</si>
  <si>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</si>
  <si>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</si>
  <si>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</si>
  <si>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</si>
  <si>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</si>
  <si>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</si>
  <si>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</si>
  <si>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</si>
  <si>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</si>
  <si>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</si>
  <si>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</si>
  <si>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</si>
  <si>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</si>
  <si>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</si>
  <si>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</si>
  <si>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</si>
  <si>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</si>
  <si>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</si>
  <si>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</si>
  <si>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</si>
  <si>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</si>
  <si>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</si>
  <si>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</si>
  <si>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</si>
  <si>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</si>
  <si>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</si>
  <si>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</si>
  <si>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</si>
  <si>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</si>
  <si>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</si>
  <si>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</si>
  <si>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</si>
  <si>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</si>
  <si>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</si>
  <si>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</si>
  <si>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</si>
  <si>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</si>
  <si>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</si>
  <si>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</si>
  <si>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</si>
  <si>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</si>
  <si>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</si>
  <si>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</si>
  <si>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</si>
  <si>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</si>
  <si>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</si>
  <si>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</si>
  <si>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</si>
  <si>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</si>
  <si>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</si>
  <si>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</si>
  <si>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</si>
  <si>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</si>
  <si>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</si>
  <si>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</si>
  <si>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</si>
  <si>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</si>
  <si>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</si>
  <si>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</si>
  <si>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</si>
  <si>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</si>
  <si>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</si>
  <si>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</si>
  <si>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</si>
  <si>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</si>
  <si>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</si>
  <si>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</si>
  <si>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</si>
  <si>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</si>
  <si>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</si>
  <si>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</si>
  <si>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</si>
  <si>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</si>
  <si>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</si>
  <si>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</si>
  <si>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</si>
  <si>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</si>
  <si>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</si>
  <si>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</si>
  <si>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</si>
  <si>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</si>
  <si>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</si>
  <si>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</si>
  <si>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</si>
  <si>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</si>
  <si>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</si>
  <si>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</si>
  <si>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</si>
  <si>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</si>
  <si>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</si>
  <si>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</si>
  <si>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</si>
  <si>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</si>
  <si>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</si>
  <si>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</si>
  <si>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</si>
  <si>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</si>
  <si>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</si>
  <si>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</si>
  <si>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</si>
  <si>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</si>
  <si>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</si>
  <si>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</si>
  <si>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</si>
  <si>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</si>
  <si>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</si>
  <si>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</si>
  <si>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</si>
  <si>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</si>
  <si>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</si>
  <si>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</si>
  <si>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</si>
  <si>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</si>
  <si>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</si>
  <si>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</si>
  <si>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</si>
  <si>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</si>
  <si>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</si>
  <si>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</si>
  <si>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</si>
  <si>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</si>
  <si>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</si>
  <si>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</si>
  <si>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</si>
  <si>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</si>
  <si>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</si>
  <si>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</si>
  <si>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</si>
  <si>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</si>
  <si>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</si>
  <si>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</si>
  <si>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</si>
  <si>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</si>
  <si>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</si>
  <si>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</si>
  <si>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</si>
  <si>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</si>
  <si>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</si>
  <si>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</si>
  <si>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</si>
  <si>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</si>
  <si>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</si>
  <si>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</si>
  <si>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</si>
  <si>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</si>
  <si>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</si>
  <si>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</si>
  <si>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</si>
  <si>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</si>
  <si>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</si>
  <si>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</si>
  <si>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</si>
  <si>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</si>
  <si>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</si>
  <si>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</si>
  <si>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</si>
  <si>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</si>
  <si>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</si>
  <si>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</si>
  <si>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</si>
  <si>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</si>
  <si>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</si>
  <si>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</si>
  <si>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</si>
  <si>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</si>
  <si>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</si>
  <si>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</si>
  <si>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</si>
  <si>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</si>
  <si>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</si>
  <si>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</si>
  <si>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</si>
  <si>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</si>
  <si>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</si>
  <si>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</si>
  <si>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</si>
  <si>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</si>
  <si>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</si>
  <si>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</si>
  <si>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</si>
  <si>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</si>
  <si>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</si>
  <si>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</si>
  <si>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</si>
  <si>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</si>
  <si>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</si>
  <si>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</si>
  <si>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</si>
  <si>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</si>
  <si>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</si>
  <si>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</si>
  <si>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</si>
  <si>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</si>
  <si>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</si>
  <si>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</si>
  <si>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</si>
  <si>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</si>
  <si>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</si>
  <si>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</si>
  <si>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</si>
  <si>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</si>
  <si>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</si>
  <si>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</si>
  <si>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</si>
  <si>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</si>
  <si>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</si>
  <si>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</si>
  <si>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</si>
  <si>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</si>
  <si>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</si>
  <si>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</si>
  <si>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</si>
  <si>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</si>
  <si>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</si>
  <si>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</si>
  <si>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</si>
  <si>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</si>
  <si>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</si>
  <si>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</si>
  <si>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</si>
  <si>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</si>
  <si>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</si>
  <si>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</si>
  <si>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</si>
  <si>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</si>
  <si>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</si>
  <si>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</si>
  <si>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</si>
  <si>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</si>
  <si>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</si>
  <si>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</si>
  <si>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</si>
  <si>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</si>
  <si>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</si>
  <si>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</si>
  <si>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</si>
  <si>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</si>
  <si>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</si>
  <si>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</si>
  <si>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</si>
  <si>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</si>
  <si>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</si>
  <si>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</si>
  <si>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</si>
  <si>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</si>
  <si>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</si>
  <si>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</si>
  <si>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</si>
  <si>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</si>
  <si>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</si>
  <si>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</si>
  <si>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</si>
  <si>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</si>
  <si>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</si>
  <si>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</si>
  <si>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</si>
  <si>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</si>
  <si>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</si>
  <si>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</si>
  <si>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</si>
  <si>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</si>
  <si>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</si>
  <si>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</si>
  <si>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</si>
  <si>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</si>
  <si>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</si>
  <si>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</si>
  <si>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</si>
  <si>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</si>
  <si>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</si>
  <si>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</si>
  <si>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</si>
  <si>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</si>
  <si>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</si>
  <si>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</si>
  <si>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</si>
  <si>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</si>
  <si>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</si>
  <si>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</si>
  <si>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</si>
  <si>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</si>
  <si>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</si>
  <si>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</si>
  <si>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</si>
  <si>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</si>
  <si>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</si>
  <si>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</si>
  <si>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</si>
  <si>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</si>
  <si>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</si>
  <si>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</si>
  <si>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</si>
  <si>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</si>
  <si>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</si>
  <si>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</si>
  <si>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</si>
  <si>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</si>
  <si>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</si>
  <si>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</si>
  <si>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</si>
  <si>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</si>
  <si>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</si>
  <si>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</si>
  <si>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</si>
  <si>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</si>
  <si>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</si>
  <si>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</si>
  <si>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</si>
  <si>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</si>
  <si>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</si>
  <si>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</si>
  <si>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</si>
  <si>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</si>
  <si>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</si>
  <si>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</si>
  <si>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</si>
  <si>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</si>
  <si>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</si>
  <si>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</si>
  <si>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</si>
  <si>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</si>
  <si>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</si>
  <si>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</si>
  <si>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</si>
  <si>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</si>
  <si>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</si>
  <si>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</si>
  <si>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</si>
  <si>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</si>
  <si>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</si>
  <si>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</si>
  <si>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</si>
  <si>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</si>
  <si>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</si>
  <si>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</si>
  <si>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</si>
  <si>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</si>
  <si>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</si>
  <si>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</si>
  <si>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</si>
  <si>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</si>
  <si>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</si>
  <si>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</si>
  <si>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</si>
  <si>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</si>
  <si>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</si>
  <si>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</si>
  <si>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</si>
  <si>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</si>
  <si>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</si>
  <si>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</si>
  <si>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</si>
  <si>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</si>
  <si>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</si>
  <si>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</si>
  <si>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</si>
  <si>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</si>
  <si>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</si>
  <si>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</si>
  <si>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</si>
  <si>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</si>
  <si>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</si>
  <si>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</si>
  <si>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</si>
  <si>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</si>
  <si>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</si>
  <si>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</si>
  <si>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</si>
  <si>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</si>
  <si>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</si>
  <si>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</si>
  <si>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</si>
  <si>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</si>
  <si>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</si>
  <si>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</si>
  <si>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</si>
  <si>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</si>
  <si>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</si>
  <si>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</si>
  <si>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</si>
  <si>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</si>
  <si>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</si>
  <si>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</si>
  <si>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</si>
  <si>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</si>
  <si>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</si>
  <si>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</si>
  <si>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</si>
  <si>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</si>
  <si>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</si>
  <si>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</si>
  <si>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</si>
  <si>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</si>
  <si>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</si>
  <si>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</si>
  <si>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</si>
  <si>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</si>
  <si>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</si>
  <si>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</si>
  <si>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</si>
  <si>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</si>
  <si>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</si>
  <si>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</si>
  <si>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</si>
  <si>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</si>
  <si>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</si>
  <si>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</si>
  <si>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</si>
  <si>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</si>
  <si>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</si>
  <si>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</si>
  <si>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</si>
  <si>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</si>
  <si>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</si>
  <si>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</si>
  <si>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</si>
  <si>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</si>
  <si>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</si>
  <si>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</si>
  <si>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</si>
  <si>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</si>
  <si>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</si>
  <si>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</si>
  <si>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</si>
  <si>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</si>
  <si>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</si>
  <si>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</si>
  <si>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</si>
  <si>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</si>
  <si>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</si>
  <si>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</si>
  <si>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</si>
  <si>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</si>
  <si>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</si>
  <si>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</si>
  <si>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</si>
  <si>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</si>
  <si>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</si>
  <si>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</si>
  <si>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</si>
  <si>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</si>
  <si>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</si>
  <si>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</si>
  <si>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</si>
  <si>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</si>
  <si>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</si>
  <si>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</si>
  <si>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</si>
  <si>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</si>
  <si>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</si>
  <si>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</si>
  <si>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</si>
  <si>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</si>
  <si>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</si>
  <si>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</si>
  <si>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</si>
  <si>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</si>
  <si>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</si>
  <si>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</si>
  <si>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</si>
  <si>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</si>
  <si>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</si>
  <si>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</si>
  <si>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</si>
  <si>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</si>
  <si>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</si>
  <si>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</si>
  <si>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</si>
  <si>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</si>
  <si>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</si>
  <si>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</si>
  <si>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</si>
  <si>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</si>
  <si>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</si>
  <si>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</si>
  <si>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</si>
  <si>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</si>
  <si>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</si>
  <si>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</si>
  <si>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</si>
  <si>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</si>
  <si>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</si>
  <si>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</si>
  <si>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</si>
  <si>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</si>
  <si>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</si>
  <si>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</si>
  <si>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</si>
  <si>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</si>
  <si>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</si>
  <si>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</si>
  <si>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</si>
  <si>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</si>
  <si>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</si>
  <si>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</si>
  <si>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</si>
  <si>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</si>
  <si>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</si>
  <si>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</si>
  <si>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</si>
  <si>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</si>
  <si>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</si>
  <si>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</si>
  <si>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</si>
  <si>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</si>
  <si>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</si>
  <si>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</si>
  <si>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</si>
  <si>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</si>
  <si>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</si>
  <si>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</si>
  <si>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</si>
  <si>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</si>
  <si>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</si>
  <si>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</si>
  <si>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</si>
  <si>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</si>
  <si>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</si>
  <si>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</si>
  <si>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</si>
  <si>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</si>
  <si>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</si>
  <si>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</si>
  <si>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</si>
  <si>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</si>
  <si>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</si>
  <si>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</si>
  <si>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</si>
  <si>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</si>
  <si>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</si>
  <si>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</si>
  <si>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</si>
  <si>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</si>
  <si>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</si>
  <si>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</si>
  <si>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</si>
  <si>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</si>
  <si>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</si>
  <si>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</si>
  <si>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</si>
  <si>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</si>
  <si>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</si>
  <si>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</si>
  <si>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</si>
  <si>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</si>
  <si>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</si>
  <si>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</si>
  <si>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</si>
  <si>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</si>
  <si>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</si>
  <si>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</si>
  <si>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</si>
  <si>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</si>
  <si>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</si>
  <si>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</si>
  <si>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</si>
  <si>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</si>
  <si>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</si>
  <si>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</si>
  <si>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</si>
  <si>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</si>
  <si>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</si>
  <si>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</si>
  <si>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</si>
  <si>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</si>
  <si>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</si>
  <si>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</si>
  <si>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</si>
  <si>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</si>
  <si>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</si>
  <si>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</si>
  <si>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</si>
  <si>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</si>
  <si>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</si>
  <si>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</si>
  <si>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</si>
  <si>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</si>
  <si>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</si>
  <si>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</si>
  <si>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</si>
  <si>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</si>
  <si>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</si>
  <si>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</si>
  <si>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</si>
  <si>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</si>
  <si>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</si>
  <si>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</si>
  <si>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</si>
  <si>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</si>
  <si>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</si>
  <si>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</si>
  <si>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</si>
  <si>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</si>
  <si>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</si>
  <si>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</si>
  <si>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</si>
  <si>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</si>
  <si>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</si>
  <si>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</si>
  <si>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</si>
  <si>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</si>
  <si>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</si>
  <si>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</si>
  <si>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</si>
  <si>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</si>
  <si>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</si>
  <si>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</si>
  <si>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</si>
  <si>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</si>
  <si>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</si>
  <si>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</si>
  <si>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</si>
  <si>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</si>
  <si>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</si>
  <si>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</si>
  <si>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</si>
  <si>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</si>
  <si>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</si>
  <si>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</si>
  <si>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</si>
  <si>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</si>
  <si>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</si>
  <si>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</si>
  <si>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</si>
  <si>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</si>
  <si>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</si>
  <si>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</si>
  <si>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</si>
  <si>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</si>
  <si>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</si>
  <si>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</si>
  <si>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</si>
  <si>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</si>
  <si>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</si>
  <si>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</si>
  <si>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</si>
  <si>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</si>
  <si>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</si>
  <si>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</si>
  <si>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</si>
  <si>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</si>
  <si>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</si>
  <si>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</si>
  <si>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</si>
  <si>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</si>
  <si>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</si>
  <si>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</si>
  <si>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</si>
  <si>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</si>
  <si>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</si>
  <si>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</si>
  <si>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</si>
  <si>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</si>
  <si>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</si>
  <si>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</si>
  <si>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</si>
  <si>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</si>
  <si>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</si>
  <si>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</si>
  <si>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</si>
  <si>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</si>
  <si>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</si>
  <si>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</si>
  <si>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</si>
  <si>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</si>
  <si>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</si>
  <si>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</si>
  <si>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</si>
  <si>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</si>
  <si>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</si>
  <si>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</si>
  <si>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</si>
  <si>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</si>
  <si>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</si>
  <si>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</si>
  <si>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</si>
  <si>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</si>
  <si>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</si>
  <si>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</si>
  <si>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</si>
  <si>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</si>
  <si>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</si>
  <si>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</si>
  <si>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</si>
  <si>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</si>
  <si>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</si>
  <si>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</si>
  <si>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</si>
  <si>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</si>
  <si>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</si>
  <si>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</si>
  <si>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</si>
  <si>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</si>
  <si>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</si>
  <si>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</si>
  <si>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</si>
  <si>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</si>
  <si>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</si>
  <si>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</si>
  <si>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</si>
  <si>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</si>
  <si>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</si>
  <si>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</si>
  <si>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</si>
  <si>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</si>
  <si>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</si>
  <si>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</si>
  <si>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</si>
  <si>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</si>
  <si>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</si>
  <si>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</si>
  <si>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</si>
  <si>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</si>
  <si>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</si>
  <si>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</si>
  <si>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</si>
  <si>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</si>
  <si>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</si>
  <si>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</si>
  <si>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</si>
  <si>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</si>
  <si>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</si>
  <si>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</si>
  <si>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</si>
  <si>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</si>
  <si>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</si>
  <si>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</si>
  <si>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</si>
  <si>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</si>
  <si>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</si>
  <si>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</si>
  <si>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</si>
  <si>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</si>
  <si>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</si>
  <si>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</si>
  <si>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</si>
  <si>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</si>
  <si>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</si>
  <si>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</si>
  <si>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</si>
  <si>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</si>
  <si>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</si>
  <si>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</si>
  <si>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</si>
  <si>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</si>
  <si>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</si>
  <si>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</si>
  <si>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</si>
  <si>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</si>
  <si>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</si>
  <si>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</si>
  <si>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</si>
  <si>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</si>
  <si>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</si>
  <si>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</si>
  <si>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</si>
  <si>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</si>
  <si>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</si>
  <si>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</si>
  <si>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</si>
  <si>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</si>
  <si>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</si>
  <si>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</si>
  <si>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</si>
  <si>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</si>
  <si>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</si>
  <si>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</si>
  <si>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</si>
  <si>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</si>
  <si>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</si>
  <si>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</si>
  <si>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</si>
  <si>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</si>
  <si>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</si>
  <si>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</si>
  <si>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</si>
  <si>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</si>
  <si>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</si>
  <si>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</si>
  <si>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</si>
  <si>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</si>
  <si>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</si>
  <si>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</si>
  <si>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</si>
  <si>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</si>
  <si>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</si>
  <si>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</si>
  <si>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</si>
  <si>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</si>
  <si>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</si>
  <si>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</si>
  <si>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</si>
  <si>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</si>
  <si>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</si>
  <si>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</si>
  <si>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</si>
  <si>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</si>
  <si>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</si>
  <si>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</si>
  <si>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</si>
  <si>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</si>
  <si>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</si>
  <si>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</si>
  <si>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</si>
  <si>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</si>
  <si>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</si>
  <si>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</si>
  <si>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</si>
  <si>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</si>
  <si>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</si>
  <si>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</si>
  <si>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</si>
  <si>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</si>
  <si>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</si>
  <si>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</si>
  <si>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</si>
  <si>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</si>
  <si>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</si>
  <si>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</si>
  <si>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</si>
  <si>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</si>
  <si>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</si>
  <si>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</si>
  <si>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</si>
  <si>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</si>
  <si>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</si>
  <si>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</si>
  <si>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</si>
  <si>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</si>
  <si>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</si>
  <si>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</si>
  <si>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</si>
  <si>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</si>
  <si>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</si>
  <si>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</si>
  <si>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</si>
  <si>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</si>
  <si>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</si>
  <si>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</si>
  <si>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</si>
  <si>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</si>
  <si>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</si>
  <si>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</si>
  <si>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</si>
  <si>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</si>
  <si>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</si>
  <si>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</si>
  <si>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</si>
  <si>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</si>
  <si>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</si>
  <si>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</si>
  <si>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</si>
  <si>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</si>
  <si>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</si>
  <si>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</si>
  <si>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</si>
  <si>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</si>
  <si>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</si>
  <si>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</si>
  <si>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</si>
  <si>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</si>
  <si>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</si>
  <si>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</si>
  <si>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</si>
  <si>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</si>
  <si>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</si>
  <si>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</si>
  <si>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</si>
  <si>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</si>
  <si>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</si>
  <si>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</si>
  <si>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</si>
  <si>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</si>
  <si>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</si>
  <si>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</si>
  <si>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</si>
  <si>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</si>
  <si>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</si>
  <si>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</si>
  <si>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</si>
  <si>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</si>
  <si>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</si>
  <si>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</si>
  <si>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</si>
  <si>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</si>
  <si>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</si>
  <si>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</si>
  <si>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</si>
  <si>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</si>
  <si>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</si>
  <si>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</si>
  <si>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</si>
  <si>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</si>
  <si>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</si>
  <si>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</si>
  <si>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</si>
  <si>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</si>
  <si>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</si>
  <si>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</si>
  <si>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</si>
  <si>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</si>
  <si>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</si>
  <si>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</si>
  <si>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</si>
  <si>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</si>
  <si>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</si>
  <si>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</si>
  <si>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</si>
  <si>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</si>
  <si>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</si>
  <si>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</si>
  <si>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</si>
  <si>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</si>
  <si>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</si>
  <si>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</si>
  <si>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</si>
  <si>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</si>
  <si>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</si>
  <si>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</si>
  <si>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</si>
  <si>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</si>
  <si>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</si>
  <si>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</si>
  <si>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</si>
  <si>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</si>
  <si>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</si>
  <si>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</si>
  <si>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</si>
  <si>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</si>
  <si>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</si>
  <si>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</si>
  <si>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</si>
  <si>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</si>
  <si>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</si>
  <si>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</si>
  <si>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</si>
  <si>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</si>
  <si>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</si>
  <si>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</si>
  <si>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</si>
  <si>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</si>
  <si>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</si>
  <si>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</si>
  <si>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</si>
  <si>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</si>
  <si>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</si>
  <si>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</si>
  <si>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</si>
  <si>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</si>
  <si>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</si>
  <si>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</si>
  <si>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</si>
  <si>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</si>
  <si>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</si>
  <si>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</si>
  <si>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</si>
  <si>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</si>
  <si>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</si>
  <si>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</si>
  <si>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</si>
  <si>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</si>
  <si>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</si>
  <si>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</si>
  <si>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</si>
  <si>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</si>
  <si>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</si>
  <si>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</si>
  <si>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</si>
  <si>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</si>
  <si>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</si>
  <si>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</si>
  <si>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</si>
  <si>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</si>
  <si>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</si>
  <si>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</si>
  <si>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</si>
  <si>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</si>
  <si>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</si>
  <si>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</si>
  <si>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</si>
  <si>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</si>
  <si>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</si>
  <si>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</si>
  <si>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</si>
  <si>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</si>
  <si>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</si>
  <si>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</si>
  <si>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</si>
  <si>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</si>
  <si>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</si>
  <si>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</si>
  <si>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</si>
  <si>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</si>
  <si>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</si>
  <si>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</si>
  <si>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</si>
  <si>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</si>
  <si>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</si>
  <si>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</si>
  <si>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</si>
  <si>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</si>
  <si>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</si>
  <si>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</si>
  <si>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</si>
  <si>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</si>
  <si>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</si>
  <si>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</si>
  <si>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</si>
  <si>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</si>
  <si>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</si>
  <si>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</si>
  <si>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</si>
  <si>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</si>
  <si>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</si>
  <si>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</si>
  <si>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</si>
  <si>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</si>
  <si>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</si>
  <si>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</si>
  <si>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</si>
  <si>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</si>
  <si>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</si>
  <si>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</si>
  <si>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</si>
  <si>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</si>
  <si>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</si>
  <si>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</si>
  <si>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</si>
  <si>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</si>
  <si>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</si>
  <si>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</si>
  <si>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</si>
  <si>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</si>
  <si>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</si>
  <si>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</si>
  <si>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</si>
  <si>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</si>
  <si>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</si>
  <si>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</si>
  <si>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</si>
  <si>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</si>
  <si>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</si>
  <si>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</si>
  <si>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</si>
  <si>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</si>
  <si>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</si>
  <si>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</si>
  <si>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</si>
  <si>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</si>
  <si>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</si>
  <si>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</si>
  <si>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</si>
  <si>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</si>
  <si>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</si>
  <si>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</si>
  <si>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</si>
  <si>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</si>
  <si>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</si>
  <si>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</si>
  <si>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</si>
  <si>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</si>
  <si>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</si>
  <si>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</si>
  <si>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</si>
  <si>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</si>
  <si>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</si>
  <si>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</si>
  <si>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</si>
  <si>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</si>
  <si>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</si>
  <si>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</si>
  <si>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</si>
  <si>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</si>
  <si>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</si>
  <si>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</si>
  <si>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</si>
  <si>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</si>
  <si>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</si>
  <si>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</si>
  <si>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</si>
  <si>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</si>
  <si>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</si>
  <si>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</si>
  <si>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</si>
  <si>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</si>
  <si>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</si>
  <si>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</si>
  <si>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</si>
  <si>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</si>
  <si>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</si>
  <si>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</si>
  <si>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</si>
  <si>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</si>
  <si>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</si>
  <si>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</si>
  <si>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</si>
  <si>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</si>
  <si>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</si>
  <si>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</si>
  <si>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</si>
  <si>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</si>
  <si>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</si>
  <si>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</si>
  <si>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</si>
  <si>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</si>
  <si>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</si>
  <si>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</si>
  <si>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</si>
  <si>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</si>
  <si>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</si>
  <si>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</si>
  <si>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</si>
  <si>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</si>
  <si>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</si>
  <si>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</si>
  <si>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</si>
  <si>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</si>
  <si>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</si>
  <si>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</si>
  <si>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</si>
  <si>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</si>
  <si>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</si>
  <si>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</si>
  <si>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</si>
  <si>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</si>
  <si>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</si>
  <si>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</si>
  <si>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</si>
  <si>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</si>
  <si>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</si>
  <si>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</si>
  <si>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</si>
  <si>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</si>
  <si>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</si>
  <si>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</si>
  <si>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</si>
  <si>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</si>
  <si>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</si>
  <si>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</si>
  <si>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</si>
  <si>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</si>
  <si>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</si>
  <si>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</si>
  <si>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</si>
  <si>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</si>
  <si>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</si>
  <si>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</si>
  <si>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</si>
  <si>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</si>
  <si>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</si>
  <si>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</si>
  <si>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</si>
  <si>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</si>
  <si>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</si>
  <si>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</si>
  <si>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</si>
  <si>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</si>
  <si>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</si>
  <si>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</si>
  <si>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</si>
  <si>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</si>
  <si>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</si>
  <si>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</si>
  <si>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</si>
  <si>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</si>
  <si>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</si>
  <si>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</si>
  <si>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</si>
  <si>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</si>
  <si>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</si>
  <si>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</si>
  <si>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</si>
  <si>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</si>
  <si>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</si>
  <si>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</si>
  <si>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</si>
  <si>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</si>
  <si>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</si>
  <si>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</si>
  <si>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</si>
  <si>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</si>
  <si>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</si>
  <si>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</si>
  <si>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</si>
  <si>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</si>
  <si>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</si>
  <si>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</si>
  <si>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</si>
  <si>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</si>
  <si>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</si>
  <si>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</si>
  <si>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</si>
  <si>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</si>
  <si>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</si>
  <si>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</si>
  <si>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</si>
  <si>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</si>
  <si>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</si>
  <si>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</si>
  <si>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</si>
  <si>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</si>
  <si>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</si>
  <si>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</si>
  <si>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</si>
  <si>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</si>
  <si>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</si>
  <si>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</si>
  <si>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</si>
  <si>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</si>
  <si>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</si>
  <si>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</si>
  <si>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</si>
  <si>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</si>
  <si>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</si>
  <si>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</si>
  <si>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</si>
  <si>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</si>
  <si>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</si>
  <si>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</si>
  <si>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</si>
  <si>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</si>
  <si>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</si>
  <si>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</si>
  <si>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</si>
  <si>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</si>
  <si>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</si>
  <si>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</si>
  <si>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</si>
  <si>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</si>
  <si>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</si>
  <si>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</si>
  <si>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</si>
  <si>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</si>
  <si>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</si>
  <si>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</si>
  <si>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</si>
  <si>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</si>
  <si>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</si>
  <si>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</si>
  <si>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</si>
  <si>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</si>
  <si>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</si>
  <si>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</si>
  <si>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</si>
  <si>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</si>
  <si>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</si>
  <si>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</si>
  <si>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</si>
  <si>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</si>
  <si>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</si>
  <si>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</si>
  <si>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</si>
  <si>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</si>
  <si>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</si>
  <si>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</si>
  <si>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</si>
  <si>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</si>
  <si>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</si>
  <si>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</si>
  <si>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</si>
  <si>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</si>
  <si>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</si>
  <si>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</si>
  <si>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</si>
  <si>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</si>
  <si>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</si>
  <si>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</si>
  <si>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</si>
  <si>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</si>
  <si>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</si>
  <si>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</si>
  <si>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</si>
  <si>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</si>
  <si>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</si>
  <si>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</si>
  <si>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</si>
  <si>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</si>
  <si>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</si>
  <si>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</si>
  <si>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</si>
  <si>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</si>
  <si>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</si>
  <si>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</si>
  <si>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</si>
  <si>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</si>
  <si>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</si>
  <si>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</si>
  <si>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</si>
  <si>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</si>
  <si>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</si>
  <si>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</si>
  <si>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</si>
  <si>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</si>
  <si>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</si>
  <si>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</si>
  <si>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</si>
  <si>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</si>
  <si>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</si>
  <si>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</si>
  <si>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</si>
  <si>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</si>
  <si>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</si>
  <si>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</si>
  <si>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</si>
  <si>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</si>
  <si>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</si>
  <si>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</si>
  <si>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</si>
  <si>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</si>
  <si>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</si>
  <si>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</si>
  <si>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</si>
  <si>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</si>
  <si>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</si>
  <si>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</si>
  <si>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</si>
  <si>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</si>
  <si>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</si>
  <si>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</si>
  <si>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</si>
  <si>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</si>
  <si>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</si>
  <si>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</si>
  <si>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</si>
  <si>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</si>
  <si>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</si>
  <si>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</si>
  <si>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</si>
  <si>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</si>
  <si>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</si>
  <si>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</si>
  <si>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</si>
  <si>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</si>
  <si>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</si>
  <si>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</si>
  <si>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</si>
  <si>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</si>
  <si>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</si>
  <si>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</si>
  <si>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</si>
  <si>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</si>
  <si>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</si>
  <si>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</si>
  <si>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</si>
  <si>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</si>
  <si>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</si>
  <si>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</si>
  <si>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</si>
  <si>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</si>
  <si>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</si>
  <si>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</si>
  <si>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</si>
  <si>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</si>
  <si>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</si>
  <si>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</si>
  <si>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</si>
  <si>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</si>
  <si>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</si>
  <si>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</si>
  <si>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</si>
  <si>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</si>
  <si>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</si>
  <si>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</si>
  <si>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</si>
  <si>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</si>
  <si>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</si>
  <si>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</si>
  <si>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</si>
  <si>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</si>
  <si>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</si>
  <si>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</si>
  <si>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</si>
  <si>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</si>
  <si>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</si>
  <si>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</si>
  <si>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</si>
  <si>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</si>
  <si>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</si>
  <si>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</si>
  <si>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</si>
  <si>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</si>
  <si>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</si>
  <si>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</si>
  <si>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</si>
  <si>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</si>
  <si>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</si>
  <si>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</si>
  <si>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</si>
  <si>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</si>
  <si>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</si>
  <si>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</si>
  <si>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</si>
  <si>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</si>
  <si>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</si>
  <si>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</si>
  <si>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</si>
  <si>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</si>
  <si>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</si>
  <si>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</si>
  <si>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</si>
  <si>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</si>
  <si>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</si>
  <si>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</si>
  <si>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</si>
  <si>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</si>
  <si>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</si>
  <si>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</si>
  <si>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</si>
  <si>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</si>
  <si>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</si>
  <si>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</si>
  <si>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</si>
  <si>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</si>
  <si>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</si>
  <si>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</si>
  <si>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</si>
  <si>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</si>
  <si>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</si>
  <si>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</si>
  <si>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</si>
  <si>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</si>
  <si>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</si>
  <si>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</si>
  <si>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</si>
  <si>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</si>
  <si>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</si>
  <si>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</si>
  <si>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</si>
  <si>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</si>
  <si>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</si>
  <si>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</si>
  <si>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</si>
  <si>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</si>
  <si>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</si>
  <si>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</si>
  <si>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</si>
  <si>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</si>
  <si>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</si>
  <si>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</si>
  <si>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</si>
  <si>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</si>
  <si>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</si>
  <si>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</si>
  <si>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</si>
  <si>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</si>
  <si>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</si>
  <si>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</si>
  <si>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</si>
  <si>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</si>
  <si>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</si>
  <si>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</si>
  <si>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</si>
  <si>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</si>
  <si>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</si>
  <si>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</si>
  <si>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</si>
  <si>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</si>
  <si>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</si>
  <si>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</si>
  <si>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</si>
  <si>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</si>
  <si>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</si>
  <si>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</si>
  <si>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</si>
  <si>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</si>
  <si>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</si>
  <si>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</si>
  <si>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</si>
  <si>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</si>
  <si>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</si>
  <si>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</si>
  <si>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</si>
  <si>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</si>
  <si>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</si>
  <si>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</si>
  <si>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</si>
  <si>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</si>
  <si>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</si>
  <si>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</si>
  <si>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</si>
  <si>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</si>
  <si>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</si>
  <si>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</si>
  <si>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</si>
  <si>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</si>
  <si>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</si>
  <si>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</si>
  <si>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</si>
  <si>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</si>
  <si>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</si>
  <si>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</si>
  <si>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</si>
  <si>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</si>
  <si>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</si>
  <si>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</si>
  <si>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</si>
  <si>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</si>
  <si>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</si>
  <si>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</si>
  <si>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</si>
  <si>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</si>
  <si>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</si>
  <si>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</si>
  <si>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</si>
  <si>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</si>
  <si>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</si>
  <si>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</si>
  <si>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</si>
  <si>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</si>
  <si>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</si>
  <si>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</si>
  <si>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</si>
  <si>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</si>
  <si>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</si>
  <si>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</si>
  <si>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</si>
  <si>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</si>
  <si>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</si>
  <si>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</si>
  <si>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</si>
  <si>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</si>
  <si>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</si>
  <si>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</si>
  <si>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</si>
  <si>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</si>
  <si>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</si>
  <si>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</si>
  <si>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</si>
  <si>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</si>
  <si>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</si>
  <si>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</si>
  <si>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</si>
  <si>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</si>
  <si>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</si>
  <si>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</si>
  <si>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</si>
  <si>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</si>
  <si>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</si>
  <si>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</si>
  <si>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</si>
  <si>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</si>
  <si>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</si>
  <si>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</si>
  <si>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</si>
  <si>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</si>
  <si>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</si>
  <si>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</si>
  <si>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</si>
  <si>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</si>
  <si>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</si>
  <si>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</si>
  <si>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</si>
  <si>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</si>
  <si>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</si>
  <si>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</si>
  <si>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</si>
  <si>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</si>
  <si>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</si>
  <si>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</si>
  <si>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</si>
  <si>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</si>
  <si>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</si>
  <si>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</si>
  <si>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</si>
  <si>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</si>
  <si>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</si>
  <si>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</si>
  <si>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</si>
  <si>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</si>
  <si>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</si>
  <si>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</si>
  <si>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</si>
  <si>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</si>
  <si>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</si>
  <si>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</si>
  <si>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</si>
  <si>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</si>
  <si>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</si>
  <si>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</si>
  <si>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</si>
  <si>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</si>
  <si>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</si>
  <si>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</si>
  <si>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</si>
  <si>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</si>
  <si>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</si>
  <si>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</si>
  <si>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</si>
  <si>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</si>
  <si>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</si>
  <si>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</si>
  <si>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</si>
  <si>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</si>
  <si>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</si>
  <si>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</si>
  <si>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</si>
  <si>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</si>
  <si>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</si>
  <si>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</si>
  <si>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</si>
  <si>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</si>
  <si>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</si>
  <si>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</si>
  <si>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</si>
  <si>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</si>
  <si>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</si>
  <si>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</si>
  <si>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</si>
  <si>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</si>
  <si>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</si>
  <si>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</si>
  <si>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</si>
  <si>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</si>
  <si>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</si>
  <si>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</si>
  <si>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</si>
  <si>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</si>
  <si>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</si>
  <si>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</si>
  <si>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</si>
  <si>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</si>
  <si>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</si>
  <si>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</si>
  <si>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</si>
  <si>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</si>
  <si>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</si>
  <si>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</si>
  <si>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</si>
  <si>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</si>
  <si>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</si>
  <si>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</si>
  <si>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</si>
  <si>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</si>
  <si>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</si>
  <si>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</si>
  <si>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</si>
  <si>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</si>
  <si>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</si>
  <si>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</si>
  <si>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</si>
  <si>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</si>
  <si>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</si>
  <si>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</si>
  <si>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</si>
  <si>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</si>
  <si>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</si>
  <si>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</si>
  <si>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</si>
  <si>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</si>
  <si>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</si>
  <si>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</si>
  <si>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</si>
  <si>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</si>
  <si>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</si>
  <si>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</si>
  <si>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</si>
  <si>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</si>
  <si>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</si>
  <si>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</si>
  <si>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</si>
  <si>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</si>
  <si>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</si>
  <si>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</si>
  <si>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</si>
  <si>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</si>
  <si>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</si>
  <si>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</si>
  <si>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</si>
  <si>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</si>
  <si>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</si>
  <si>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</si>
  <si>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</si>
  <si>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</si>
  <si>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</si>
  <si>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</si>
  <si>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</si>
  <si>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</si>
  <si>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</si>
  <si>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</si>
  <si>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</si>
  <si>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</si>
  <si>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</si>
  <si>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</si>
  <si>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</si>
  <si>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</si>
  <si>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</si>
  <si>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</si>
  <si>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</si>
  <si>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</si>
  <si>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</si>
  <si>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</si>
  <si>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</si>
  <si>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</si>
  <si>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</si>
  <si>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</si>
  <si>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</si>
  <si>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</si>
  <si>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</si>
  <si>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</si>
  <si>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</si>
  <si>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</si>
  <si>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</si>
  <si>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</si>
  <si>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</si>
  <si>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</si>
  <si>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</si>
  <si>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</si>
  <si>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</si>
  <si>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</si>
  <si>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</si>
  <si>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</si>
  <si>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</si>
  <si>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</si>
  <si>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</si>
  <si>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</si>
  <si>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</si>
  <si>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</si>
  <si>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</si>
  <si>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</si>
  <si>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</si>
  <si>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</si>
  <si>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</si>
  <si>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</si>
  <si>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</si>
  <si>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</si>
  <si>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</si>
  <si>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</si>
  <si>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</si>
  <si>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</si>
  <si>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</si>
  <si>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</si>
  <si>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</si>
  <si>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</si>
  <si>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</si>
  <si>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</si>
  <si>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</si>
  <si>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</si>
  <si>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</si>
  <si>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</si>
  <si>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</si>
  <si>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</si>
  <si>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</si>
  <si>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</si>
  <si>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</si>
  <si>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</si>
  <si>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</si>
  <si>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</si>
  <si>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</si>
  <si>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</si>
  <si>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</si>
  <si>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</si>
  <si>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</si>
  <si>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</si>
  <si>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</si>
  <si>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</si>
  <si>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</si>
  <si>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</si>
  <si>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</si>
  <si>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</si>
  <si>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</si>
  <si>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</si>
  <si>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</si>
  <si>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</si>
  <si>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</si>
  <si>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</si>
  <si>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</si>
  <si>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</si>
  <si>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</si>
  <si>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</si>
  <si>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</si>
  <si>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</si>
  <si>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</si>
  <si>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</si>
  <si>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</si>
  <si>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</si>
  <si>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</si>
  <si>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</si>
  <si>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</si>
  <si>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</si>
  <si>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</si>
  <si>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</si>
  <si>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</si>
  <si>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</si>
  <si>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</si>
  <si>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</si>
  <si>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</si>
  <si>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</si>
  <si>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</si>
  <si>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</si>
  <si>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</si>
  <si>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</si>
  <si>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</si>
  <si>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</si>
  <si>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</si>
  <si>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</si>
  <si>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</si>
  <si>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</si>
  <si>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</si>
  <si>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</si>
  <si>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</si>
  <si>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</si>
  <si>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</si>
  <si>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</si>
  <si>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</si>
  <si>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</si>
  <si>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</si>
  <si>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</si>
  <si>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</si>
  <si>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</si>
  <si>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</si>
  <si>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</si>
  <si>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</si>
  <si>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</si>
  <si>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</si>
  <si>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</si>
  <si>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</si>
  <si>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</si>
  <si>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</si>
  <si>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</si>
  <si>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</si>
  <si>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</si>
  <si>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</si>
  <si>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</si>
  <si>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</si>
  <si>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</si>
  <si>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</si>
  <si>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</si>
  <si>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</si>
  <si>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</si>
  <si>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</si>
  <si>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</si>
  <si>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</si>
  <si>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</si>
  <si>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</si>
  <si>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</si>
  <si>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</si>
  <si>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</si>
  <si>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</si>
  <si>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</si>
  <si>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</si>
  <si>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</si>
  <si>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</si>
  <si>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</si>
  <si>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</si>
  <si>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</si>
  <si>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</si>
  <si>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</si>
  <si>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</si>
  <si>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</si>
  <si>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</si>
  <si>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</si>
  <si>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</si>
  <si>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</si>
  <si>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</si>
  <si>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</si>
  <si>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</si>
  <si>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</si>
  <si>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</si>
  <si>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</si>
  <si>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</si>
  <si>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</si>
  <si>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</si>
  <si>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</si>
  <si>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</si>
  <si>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</si>
  <si>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</si>
  <si>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</si>
  <si>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</si>
  <si>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</si>
  <si>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</si>
  <si>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</si>
  <si>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</si>
  <si>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</si>
  <si>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</si>
  <si>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</si>
  <si>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</si>
  <si>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</si>
  <si>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</si>
  <si>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</si>
  <si>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</si>
  <si>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</si>
  <si>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</si>
  <si>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</si>
  <si>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</si>
  <si>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</si>
  <si>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</si>
  <si>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</si>
  <si>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</si>
  <si>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</si>
  <si>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</si>
  <si>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</si>
  <si>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</si>
  <si>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</si>
  <si>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</si>
  <si>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</si>
  <si>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</si>
  <si>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</si>
  <si>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</si>
  <si>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</si>
  <si>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</si>
  <si>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</si>
  <si>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</si>
  <si>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</si>
  <si>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</si>
  <si>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</si>
  <si>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</si>
  <si>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</si>
  <si>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</si>
  <si>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</si>
  <si>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</si>
  <si>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</si>
  <si>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</si>
  <si>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</si>
  <si>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</si>
  <si>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</si>
  <si>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</si>
  <si>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</si>
  <si>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</si>
  <si>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</si>
  <si>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</si>
  <si>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</si>
  <si>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</si>
  <si>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</si>
  <si>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</si>
  <si>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</si>
  <si>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</si>
  <si>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</si>
  <si>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</si>
  <si>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</si>
  <si>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</si>
  <si>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</si>
  <si>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</si>
  <si>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</si>
  <si>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</si>
  <si>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</si>
  <si>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</si>
  <si>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</si>
  <si>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</si>
  <si>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</si>
  <si>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</si>
  <si>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</si>
  <si>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</si>
  <si>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</si>
  <si>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</si>
  <si>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</si>
  <si>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</si>
  <si>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</si>
  <si>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</si>
  <si>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</si>
  <si>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</si>
  <si>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</si>
  <si>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</si>
  <si>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</si>
  <si>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</si>
  <si>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</si>
  <si>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</si>
  <si>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</si>
  <si>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</si>
  <si>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</si>
  <si>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</si>
  <si>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</si>
  <si>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</si>
  <si>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</si>
  <si>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</si>
  <si>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</si>
  <si>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</si>
  <si>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</si>
  <si>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</si>
  <si>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</si>
  <si>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</si>
  <si>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</si>
  <si>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</si>
  <si>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</si>
  <si>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</si>
  <si>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</si>
  <si>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</si>
  <si>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</si>
  <si>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</si>
  <si>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</si>
  <si>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</si>
  <si>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</si>
  <si>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</si>
  <si>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</si>
  <si>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</si>
  <si>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</si>
  <si>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</si>
  <si>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</si>
  <si>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</si>
  <si>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</si>
  <si>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</si>
  <si>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</si>
  <si>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</si>
  <si>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</si>
  <si>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</si>
  <si>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</si>
  <si>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</si>
  <si>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</si>
  <si>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</si>
  <si>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</si>
  <si>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</si>
  <si>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</si>
  <si>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</si>
  <si>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</si>
  <si>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</si>
  <si>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</si>
  <si>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</si>
  <si>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</si>
  <si>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</si>
  <si>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</si>
  <si>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</si>
  <si>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</si>
  <si>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</si>
  <si>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</si>
  <si>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</si>
  <si>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</si>
  <si>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</si>
  <si>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</si>
  <si>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</si>
  <si>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</si>
  <si>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</si>
  <si>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</si>
  <si>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</si>
  <si>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</si>
  <si>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</si>
  <si>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</si>
  <si>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</si>
  <si>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</si>
  <si>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</si>
  <si>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</si>
  <si>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</si>
  <si>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</si>
  <si>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</si>
  <si>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</si>
  <si>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</si>
  <si>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</si>
  <si>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</si>
  <si>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</si>
  <si>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</si>
  <si>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</si>
  <si>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</si>
  <si>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</si>
  <si>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</si>
  <si>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</si>
  <si>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</si>
  <si>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</si>
  <si>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</si>
  <si>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</si>
  <si>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</si>
  <si>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</si>
  <si>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</si>
  <si>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</si>
  <si>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</si>
  <si>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</si>
  <si>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</si>
  <si>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</si>
  <si>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</si>
  <si>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</si>
  <si>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</si>
  <si>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</si>
  <si>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</si>
  <si>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</si>
  <si>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</si>
  <si>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</si>
  <si>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</si>
  <si>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</si>
  <si>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</si>
  <si>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</si>
  <si>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</si>
  <si>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</si>
  <si>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</si>
  <si>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</si>
  <si>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</si>
  <si>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</si>
  <si>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</si>
  <si>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</si>
  <si>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</si>
  <si>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</si>
  <si>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</si>
  <si>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</si>
  <si>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</si>
  <si>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</si>
  <si>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</si>
  <si>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</si>
  <si>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</si>
  <si>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</si>
  <si>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</si>
  <si>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</si>
  <si>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</si>
  <si>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</si>
  <si>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</si>
  <si>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</si>
  <si>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</si>
  <si>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</si>
  <si>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</si>
  <si>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</si>
  <si>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</si>
  <si>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</si>
  <si>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</si>
  <si>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</si>
  <si>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</si>
  <si>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</si>
  <si>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</si>
  <si>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</si>
  <si>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</si>
  <si>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</si>
  <si>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</si>
  <si>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</si>
  <si>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</si>
  <si>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</si>
  <si>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</si>
  <si>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</si>
  <si>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</si>
  <si>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</si>
  <si>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</si>
  <si>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</si>
  <si>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</si>
  <si>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</si>
  <si>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</si>
  <si>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</si>
  <si>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</si>
  <si>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</si>
  <si>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</si>
  <si>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</si>
  <si>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</si>
  <si>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</si>
  <si>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</si>
  <si>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</si>
  <si>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</si>
  <si>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</si>
  <si>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</si>
  <si>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</si>
  <si>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</si>
  <si>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</si>
  <si>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</si>
  <si>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</si>
  <si>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</si>
  <si>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</si>
  <si>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</si>
  <si>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</si>
  <si>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</si>
  <si>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</si>
  <si>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</si>
  <si>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</si>
  <si>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</si>
  <si>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</si>
  <si>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</si>
  <si>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</si>
  <si>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</si>
  <si>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</si>
  <si>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</si>
  <si>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</si>
  <si>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</si>
  <si>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</si>
  <si>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</si>
  <si>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</si>
  <si>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</si>
  <si>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</si>
  <si>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</si>
  <si>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</si>
  <si>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</si>
  <si>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</si>
  <si>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</si>
  <si>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</si>
  <si>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</si>
  <si>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</si>
  <si>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</si>
  <si>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</si>
  <si>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</si>
  <si>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</si>
  <si>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</si>
  <si>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</si>
  <si>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</si>
  <si>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</si>
  <si>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</si>
  <si>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</si>
  <si>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</si>
  <si>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</si>
  <si>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</si>
  <si>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</si>
  <si>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</si>
  <si>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</si>
  <si>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</si>
  <si>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</si>
  <si>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</si>
  <si>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</si>
  <si>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</si>
  <si>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</si>
  <si>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</si>
  <si>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</si>
  <si>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</si>
  <si>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</si>
  <si>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</si>
  <si>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</si>
  <si>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</si>
  <si>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</si>
  <si>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</si>
  <si>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</si>
  <si>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</si>
  <si>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</si>
  <si>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</si>
  <si>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</si>
  <si>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</si>
  <si>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</si>
  <si>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</si>
  <si>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</si>
  <si>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</si>
  <si>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</si>
  <si>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</si>
  <si>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</si>
  <si>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</si>
  <si>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</si>
  <si>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</si>
  <si>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</si>
  <si>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</si>
  <si>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</si>
  <si>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</si>
  <si>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</si>
  <si>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</si>
  <si>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</si>
  <si>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</si>
  <si>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</si>
  <si>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</si>
  <si>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</si>
  <si>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</si>
  <si>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</si>
  <si>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</si>
  <si>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</si>
  <si>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</si>
  <si>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</si>
  <si>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</si>
  <si>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</si>
  <si>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</si>
  <si>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</si>
  <si>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</si>
  <si>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</si>
  <si>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</si>
  <si>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</si>
  <si>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</si>
  <si>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</si>
  <si>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</si>
  <si>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</si>
  <si>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</si>
  <si>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</si>
  <si>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</si>
  <si>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</si>
  <si>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</si>
  <si>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</si>
  <si>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</si>
  <si>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</si>
  <si>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</si>
  <si>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</si>
  <si>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</si>
  <si>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</si>
  <si>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</si>
  <si>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</si>
  <si>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</si>
  <si>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</si>
  <si>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</si>
  <si>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</si>
  <si>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</si>
  <si>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</si>
  <si>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</si>
  <si>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</si>
  <si>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</si>
  <si>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</si>
  <si>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</si>
  <si>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</si>
  <si>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</si>
  <si>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</si>
  <si>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</si>
  <si>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</si>
  <si>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</si>
  <si>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</si>
  <si>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</si>
  <si>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</si>
  <si>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</si>
  <si>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</si>
  <si>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</si>
  <si>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</si>
  <si>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</si>
  <si>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</si>
  <si>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</si>
  <si>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</si>
  <si>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</si>
  <si>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</si>
  <si>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</si>
  <si>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</si>
  <si>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</si>
  <si>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</si>
  <si>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</si>
  <si>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</si>
  <si>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</si>
  <si>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</si>
  <si>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</si>
  <si>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</si>
  <si>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</si>
  <si>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</si>
  <si>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</si>
  <si>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</si>
  <si>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</si>
  <si>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</si>
  <si>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</si>
  <si>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</si>
  <si>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</si>
  <si>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</si>
  <si>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</si>
  <si>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</si>
  <si>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</si>
  <si>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</si>
  <si>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</si>
  <si>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</si>
  <si>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</si>
  <si>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</si>
  <si>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</si>
  <si>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</si>
  <si>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</si>
  <si>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</si>
  <si>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</si>
  <si>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</si>
  <si>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</si>
  <si>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</si>
  <si>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</si>
  <si>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</si>
  <si>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</si>
  <si>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</si>
  <si>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</si>
  <si>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</si>
  <si>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</si>
  <si>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</si>
  <si>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</si>
  <si>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</si>
  <si>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</si>
  <si>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</si>
  <si>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</si>
  <si>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</si>
  <si>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</si>
  <si>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</si>
  <si>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</si>
  <si>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</si>
  <si>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</si>
  <si>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</si>
  <si>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</si>
  <si>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</si>
  <si>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</si>
  <si>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</si>
  <si>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</si>
  <si>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</si>
  <si>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</si>
  <si>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</si>
  <si>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</si>
  <si>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</si>
  <si>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</si>
  <si>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</si>
  <si>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</si>
  <si>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</si>
  <si>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</si>
  <si>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</si>
  <si>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</si>
  <si>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</si>
  <si>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</si>
  <si>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</si>
  <si>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</si>
  <si>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</si>
  <si>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</si>
  <si>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</si>
  <si>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</si>
  <si>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</si>
  <si>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</si>
  <si>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</si>
  <si>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</si>
  <si>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</si>
  <si>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</si>
  <si>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</si>
  <si>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</si>
  <si>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</si>
  <si>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</si>
  <si>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</si>
  <si>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</si>
  <si>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</si>
  <si>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</si>
  <si>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</si>
  <si>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</si>
  <si>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</si>
  <si>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</si>
  <si>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</si>
  <si>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</si>
  <si>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</si>
  <si>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</si>
  <si>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</si>
  <si>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</si>
  <si>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</si>
  <si>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</si>
  <si>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</si>
  <si>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</si>
  <si>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</si>
  <si>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</si>
  <si>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</si>
  <si>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</si>
  <si>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</si>
  <si>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</si>
  <si>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</si>
  <si>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</si>
  <si>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</si>
  <si>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</si>
  <si>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</si>
  <si>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</si>
  <si>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</si>
  <si>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</si>
  <si>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</si>
  <si>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</si>
  <si>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</si>
  <si>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</si>
  <si>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</si>
  <si>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</si>
  <si>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</si>
  <si>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</si>
  <si>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</si>
  <si>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</si>
  <si>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</si>
  <si>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</si>
  <si>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</si>
  <si>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</si>
  <si>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</si>
  <si>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</si>
  <si>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</si>
  <si>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</si>
  <si>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</si>
  <si>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</si>
  <si>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</si>
  <si>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</si>
  <si>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</si>
  <si>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</si>
  <si>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</si>
  <si>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</si>
  <si>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</si>
  <si>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</si>
  <si>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</si>
  <si>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</si>
  <si>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</si>
  <si>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</si>
  <si>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</si>
  <si>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</si>
  <si>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</si>
  <si>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</si>
  <si>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</si>
  <si>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</si>
  <si>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</si>
  <si>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</si>
  <si>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</si>
  <si>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</si>
  <si>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</si>
  <si>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</si>
  <si>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</si>
  <si>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</si>
  <si>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</si>
  <si>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</si>
  <si>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</si>
  <si>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</si>
  <si>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</si>
  <si>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</si>
  <si>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</si>
  <si>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</si>
  <si>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</si>
  <si>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</si>
  <si>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</si>
  <si>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</si>
  <si>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</si>
  <si>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</si>
  <si>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</si>
  <si>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</si>
  <si>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</si>
  <si>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</si>
  <si>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</si>
  <si>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</si>
  <si>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</si>
  <si>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</si>
  <si>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</si>
  <si>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</si>
  <si>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</si>
  <si>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</si>
  <si>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</si>
  <si>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</si>
  <si>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</si>
  <si>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</si>
  <si>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</si>
  <si>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</si>
  <si>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</si>
  <si>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</si>
  <si>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</si>
  <si>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</si>
  <si>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</si>
  <si>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</si>
  <si>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</si>
  <si>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</si>
  <si>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</si>
  <si>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</si>
  <si>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</si>
  <si>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</si>
  <si>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</si>
  <si>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</si>
  <si>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</si>
  <si>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</si>
  <si>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</si>
  <si>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</si>
  <si>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</si>
  <si>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</si>
  <si>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</si>
  <si>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</si>
  <si>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</si>
  <si>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</si>
  <si>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</si>
  <si>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</si>
  <si>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</si>
  <si>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</si>
  <si>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</si>
  <si>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</si>
  <si>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</si>
  <si>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</si>
  <si>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</si>
  <si>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</si>
  <si>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</si>
  <si>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</si>
  <si>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</si>
  <si>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</si>
  <si>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</si>
  <si>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</si>
  <si>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</si>
  <si>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</si>
  <si>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</si>
  <si>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</si>
  <si>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</si>
  <si>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</si>
  <si>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</si>
  <si>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</si>
  <si>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</si>
  <si>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</si>
  <si>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</si>
  <si>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</si>
  <si>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</si>
  <si>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</si>
  <si>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</si>
  <si>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</si>
  <si>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</si>
  <si>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</si>
  <si>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</si>
  <si>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</si>
  <si>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</si>
  <si>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</si>
  <si>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</si>
  <si>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</si>
  <si>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</si>
  <si>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</si>
  <si>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</si>
  <si>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</si>
  <si>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</si>
  <si>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</si>
  <si>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</si>
  <si>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</si>
  <si>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</si>
  <si>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</si>
  <si>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</si>
  <si>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</si>
  <si>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</si>
  <si>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</si>
  <si>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</si>
  <si>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</si>
  <si>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</si>
  <si>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</si>
  <si>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</si>
  <si>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</si>
  <si>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</si>
  <si>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</si>
  <si>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</si>
  <si>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</si>
  <si>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</si>
  <si>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</si>
  <si>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</si>
  <si>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</si>
  <si>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</si>
  <si>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</si>
  <si>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</si>
  <si>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</si>
  <si>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</si>
  <si>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</si>
  <si>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</si>
  <si>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</si>
  <si>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</si>
  <si>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</si>
  <si>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</si>
  <si>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</si>
  <si>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</si>
  <si>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</si>
  <si>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</si>
  <si>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</si>
  <si>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</si>
  <si>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</si>
  <si>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</si>
  <si>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</si>
  <si>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</si>
  <si>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</si>
  <si>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</si>
  <si>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</si>
  <si>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</si>
  <si>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</si>
  <si>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</si>
  <si>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</si>
  <si>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</si>
  <si>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</si>
  <si>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</si>
  <si>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</si>
  <si>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</si>
  <si>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</si>
  <si>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</si>
  <si>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</si>
  <si>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</si>
  <si>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</si>
  <si>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</si>
  <si>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</si>
  <si>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</si>
  <si>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</si>
  <si>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</si>
  <si>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</si>
  <si>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</si>
  <si>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</si>
  <si>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</si>
  <si>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</si>
  <si>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</si>
  <si>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</si>
  <si>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</si>
  <si>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</si>
  <si>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</si>
  <si>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</si>
  <si>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</si>
  <si>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</si>
  <si>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</si>
  <si>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</si>
  <si>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</si>
  <si>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</si>
  <si>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</si>
  <si>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</si>
  <si>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</si>
  <si>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</si>
  <si>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</si>
  <si>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</si>
  <si>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</si>
  <si>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</si>
  <si>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</si>
  <si>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</si>
  <si>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</si>
  <si>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</si>
  <si>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</si>
  <si>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</si>
  <si>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</si>
  <si>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</si>
  <si>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</si>
  <si>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</si>
  <si>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</si>
  <si>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</si>
  <si>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</si>
  <si>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</si>
  <si>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</si>
  <si>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</si>
  <si>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</si>
  <si>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</si>
  <si>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</si>
  <si>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</si>
  <si>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</si>
  <si>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</si>
  <si>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</si>
  <si>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</si>
  <si>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</si>
  <si>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</si>
  <si>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</si>
  <si>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</si>
  <si>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</si>
  <si>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</si>
  <si>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</si>
  <si>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</si>
  <si>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</si>
  <si>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</si>
  <si>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</si>
  <si>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</si>
  <si>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</si>
  <si>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</si>
  <si>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</si>
  <si>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</si>
  <si>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</si>
  <si>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</si>
  <si>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</si>
  <si>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</si>
  <si>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</si>
  <si>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</si>
  <si>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</si>
  <si>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</si>
  <si>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</si>
  <si>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</si>
  <si>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</si>
  <si>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</si>
  <si>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</si>
  <si>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</si>
  <si>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</si>
  <si>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</si>
  <si>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</si>
  <si>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</si>
  <si>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</si>
  <si>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</si>
  <si>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</si>
  <si>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</si>
  <si>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</si>
  <si>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</si>
  <si>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</si>
  <si>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</si>
  <si>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</si>
  <si>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</si>
  <si>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</si>
  <si>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</si>
  <si>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</si>
  <si>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</si>
  <si>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</si>
  <si>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</si>
  <si>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</si>
  <si>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</si>
  <si>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</si>
  <si>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</si>
  <si>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</si>
  <si>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</si>
  <si>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</si>
  <si>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</si>
  <si>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</si>
  <si>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</si>
  <si>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</si>
  <si>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</si>
  <si>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</si>
  <si>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</si>
  <si>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</si>
  <si>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</si>
  <si>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</si>
  <si>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</si>
  <si>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</si>
  <si>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</si>
  <si>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</si>
  <si>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</si>
  <si>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</si>
  <si>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</si>
  <si>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</si>
  <si>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</si>
  <si>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</si>
  <si>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</si>
  <si>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</si>
  <si>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</si>
  <si>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</si>
  <si>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</si>
  <si>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</si>
  <si>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</si>
  <si>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</si>
  <si>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</si>
  <si>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</si>
  <si>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</si>
  <si>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</si>
  <si>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</si>
  <si>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</si>
  <si>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</si>
  <si>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</si>
  <si>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</si>
  <si>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</si>
  <si>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</si>
  <si>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</si>
  <si>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</si>
  <si>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</si>
  <si>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</si>
  <si>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</si>
  <si>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</si>
  <si>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</si>
  <si>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</si>
  <si>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</si>
  <si>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</si>
  <si>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</si>
  <si>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</si>
  <si>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</si>
  <si>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</si>
  <si>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</si>
  <si>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</si>
  <si>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</si>
  <si>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</si>
  <si>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</si>
  <si>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</si>
  <si>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</si>
  <si>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</si>
  <si>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</si>
  <si>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</si>
  <si>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</si>
  <si>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</si>
  <si>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</si>
  <si>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</si>
  <si>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</si>
  <si>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</si>
  <si>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</si>
  <si>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</si>
  <si>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</si>
  <si>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</si>
  <si>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</si>
  <si>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</si>
  <si>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</si>
  <si>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</si>
  <si>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</si>
  <si>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</si>
  <si>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</si>
  <si>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</si>
  <si>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</si>
  <si>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</si>
  <si>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</si>
  <si>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</si>
  <si>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</si>
  <si>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</si>
  <si>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</si>
  <si>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</si>
  <si>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</si>
  <si>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</si>
  <si>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</si>
  <si>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</si>
  <si>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</si>
  <si>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</si>
  <si>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</si>
  <si>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</si>
  <si>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</si>
  <si>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</si>
  <si>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</si>
  <si>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</si>
  <si>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</si>
  <si>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</si>
  <si>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</si>
  <si>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</si>
  <si>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</si>
  <si>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</si>
  <si>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</si>
  <si>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</si>
  <si>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</si>
  <si>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</si>
  <si>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</si>
  <si>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</si>
  <si>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</si>
  <si>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</si>
  <si>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</si>
  <si>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</si>
  <si>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</si>
  <si>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</si>
  <si>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</si>
  <si>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</si>
  <si>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</si>
  <si>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</si>
  <si>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</si>
  <si>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</si>
  <si>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</si>
  <si>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</si>
  <si>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</si>
  <si>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</si>
  <si>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</si>
  <si>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</si>
  <si>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</si>
  <si>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</si>
  <si>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</si>
  <si>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</si>
  <si>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</si>
  <si>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</si>
  <si>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</si>
  <si>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</si>
  <si>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</si>
  <si>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</si>
  <si>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</si>
  <si>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</si>
  <si>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</si>
  <si>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</si>
  <si>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</si>
  <si>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</si>
  <si>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</si>
  <si>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</si>
  <si>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</si>
  <si>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</si>
  <si>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</si>
  <si>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</si>
  <si>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</si>
  <si>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</si>
  <si>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</si>
  <si>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</si>
  <si>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</si>
  <si>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</si>
  <si>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</si>
  <si>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</si>
  <si>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</si>
  <si>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</si>
  <si>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</si>
  <si>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</si>
  <si>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</si>
  <si>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</si>
  <si>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</si>
  <si>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</si>
  <si>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</si>
  <si>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</si>
  <si>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</si>
  <si>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</si>
  <si>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</si>
  <si>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</si>
  <si>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</si>
  <si>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</si>
  <si>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</si>
  <si>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</si>
  <si>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</si>
  <si>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</si>
  <si>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</si>
  <si>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</si>
  <si>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</si>
  <si>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</si>
  <si>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</si>
  <si>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</si>
  <si>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</si>
  <si>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</si>
  <si>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</si>
  <si>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</si>
  <si>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</si>
  <si>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</si>
  <si>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</si>
  <si>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</si>
  <si>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</si>
  <si>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</si>
  <si>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</si>
  <si>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</si>
  <si>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</si>
  <si>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</si>
  <si>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</si>
  <si>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</si>
  <si>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</si>
  <si>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</si>
  <si>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</si>
  <si>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</si>
  <si>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</si>
  <si>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</si>
  <si>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</si>
  <si>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</si>
  <si>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</si>
  <si>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</si>
  <si>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</si>
  <si>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</si>
  <si>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</si>
  <si>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</si>
  <si>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</si>
  <si>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</si>
  <si>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</si>
  <si>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</si>
  <si>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</si>
  <si>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</si>
  <si>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</si>
  <si>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</si>
  <si>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</si>
  <si>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</si>
  <si>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</si>
  <si>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</si>
  <si>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</si>
  <si>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</si>
  <si>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</si>
  <si>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</si>
  <si>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</si>
  <si>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</si>
  <si>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</si>
  <si>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</si>
  <si>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</si>
  <si>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</si>
  <si>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</si>
  <si>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</si>
  <si>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</si>
  <si>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</si>
  <si>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</si>
  <si>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</si>
  <si>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</si>
  <si>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</si>
  <si>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</si>
  <si>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</si>
  <si>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</si>
  <si>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</si>
  <si>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</si>
  <si>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</si>
  <si>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</si>
  <si>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</si>
  <si>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</si>
  <si>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</si>
  <si>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</si>
  <si>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</si>
  <si>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</si>
  <si>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</si>
  <si>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</si>
  <si>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</si>
  <si>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</si>
  <si>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</si>
  <si>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</si>
  <si>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</si>
  <si>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</si>
  <si>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</si>
  <si>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</si>
  <si>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</si>
  <si>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</si>
  <si>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</si>
  <si>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</si>
  <si>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</si>
  <si>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</si>
  <si>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</si>
  <si>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</si>
  <si>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</si>
  <si>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</si>
  <si>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</si>
  <si>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</si>
  <si>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</si>
  <si>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</si>
  <si>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</si>
  <si>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</si>
  <si>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</si>
  <si>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</si>
  <si>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</si>
  <si>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</si>
  <si>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</si>
  <si>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</si>
  <si>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</si>
  <si>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</si>
  <si>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</si>
  <si>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</si>
  <si>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</si>
  <si>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</si>
  <si>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</si>
  <si>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</si>
  <si>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</si>
  <si>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</si>
  <si>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</si>
  <si>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</si>
  <si>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</si>
  <si>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</si>
  <si>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</si>
  <si>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</si>
  <si>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</si>
  <si>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</si>
  <si>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</si>
  <si>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</si>
  <si>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</si>
  <si>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</si>
  <si>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</si>
  <si>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</si>
  <si>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</si>
  <si>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</si>
  <si>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</si>
  <si>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</si>
  <si>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</si>
  <si>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</si>
  <si>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</si>
  <si>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</si>
  <si>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</si>
  <si>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</si>
  <si>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</si>
  <si>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</si>
  <si>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</si>
  <si>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</si>
  <si>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</si>
  <si>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</si>
  <si>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</si>
  <si>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</si>
  <si>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</si>
  <si>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</si>
  <si>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</si>
  <si>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</si>
  <si>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</si>
  <si>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</si>
  <si>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</si>
  <si>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</si>
  <si>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</si>
  <si>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</si>
  <si>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</si>
  <si>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</si>
  <si>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</si>
  <si>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</si>
  <si>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</si>
  <si>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</si>
  <si>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</si>
  <si>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</si>
  <si>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</si>
  <si>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</si>
  <si>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</si>
  <si>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</si>
  <si>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</si>
  <si>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</si>
  <si>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</si>
  <si>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</si>
  <si>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</si>
  <si>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</si>
  <si>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</si>
  <si>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</si>
  <si>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</si>
  <si>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</si>
  <si>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</si>
  <si>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</si>
  <si>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</si>
  <si>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</si>
  <si>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</si>
  <si>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</si>
  <si>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</si>
  <si>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</si>
  <si>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</si>
  <si>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</si>
  <si>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</si>
  <si>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</si>
  <si>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</si>
  <si>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</si>
  <si>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</si>
  <si>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</si>
  <si>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</si>
  <si>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</si>
  <si>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</si>
  <si>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</si>
  <si>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</si>
  <si>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</si>
  <si>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</si>
  <si>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</si>
  <si>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</si>
  <si>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</si>
  <si>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</si>
  <si>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</si>
  <si>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</si>
  <si>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</si>
  <si>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</si>
  <si>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</si>
  <si>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</si>
  <si>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</si>
  <si>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</si>
  <si>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</si>
  <si>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</si>
  <si>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</si>
  <si>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</si>
  <si>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</si>
  <si>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</si>
  <si>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</si>
  <si>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</si>
  <si>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</si>
  <si>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</si>
  <si>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</si>
  <si>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</si>
  <si>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</si>
  <si>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</si>
  <si>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</si>
  <si>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</si>
  <si>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</si>
  <si>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</si>
  <si>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</si>
  <si>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</si>
  <si>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</si>
  <si>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</si>
  <si>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</si>
  <si>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</si>
  <si>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</si>
  <si>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</si>
  <si>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</si>
  <si>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</si>
  <si>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</si>
  <si>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</si>
  <si>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</si>
  <si>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</si>
  <si>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</si>
  <si>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</si>
  <si>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</si>
  <si>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</si>
  <si>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</si>
  <si>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</si>
  <si>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</si>
  <si>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</si>
  <si>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</si>
  <si>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</si>
  <si>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</si>
  <si>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</si>
  <si>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</si>
  <si>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</si>
  <si>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</si>
  <si>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</si>
  <si>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</si>
  <si>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</si>
  <si>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</si>
  <si>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</si>
  <si>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</si>
  <si>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</si>
  <si>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</si>
  <si>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</si>
  <si>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</si>
  <si>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</si>
  <si>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</si>
  <si>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</si>
  <si>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</si>
  <si>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</si>
  <si>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</si>
  <si>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</si>
  <si>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</si>
  <si>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</si>
  <si>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</si>
  <si>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</si>
  <si>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</si>
  <si>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</si>
  <si>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</si>
  <si>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</si>
  <si>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</si>
  <si>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</si>
  <si>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</si>
  <si>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</si>
  <si>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</si>
  <si>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</si>
  <si>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</si>
  <si>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</si>
  <si>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</si>
  <si>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</si>
  <si>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</si>
  <si>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</si>
  <si>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</si>
  <si>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</si>
  <si>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</si>
  <si>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</si>
  <si>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</si>
  <si>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</si>
  <si>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</si>
  <si>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</si>
  <si>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</si>
  <si>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</si>
  <si>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</si>
  <si>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</si>
  <si>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</si>
  <si>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</si>
  <si>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</si>
  <si>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</si>
  <si>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</si>
  <si>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</si>
  <si>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</si>
  <si>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</si>
  <si>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</si>
  <si>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</si>
  <si>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</si>
  <si>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</si>
  <si>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</si>
  <si>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</si>
  <si>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</si>
  <si>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</si>
  <si>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</si>
  <si>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</si>
  <si>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</si>
  <si>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</si>
  <si>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</si>
  <si>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</si>
  <si>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</si>
  <si>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</si>
  <si>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</si>
  <si>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</si>
  <si>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</si>
  <si>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</si>
  <si>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</si>
  <si>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</si>
  <si>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</si>
  <si>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</si>
  <si>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</si>
  <si>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</si>
  <si>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</si>
  <si>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</si>
  <si>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</si>
  <si>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</si>
  <si>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</si>
  <si>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</si>
  <si>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</si>
  <si>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</si>
  <si>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</si>
  <si>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</si>
  <si>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</si>
  <si>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</si>
  <si>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</si>
  <si>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</si>
  <si>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</si>
  <si>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</si>
  <si>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</si>
  <si>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</si>
  <si>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</si>
  <si>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</si>
  <si>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</si>
  <si>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</si>
  <si>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</si>
  <si>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</si>
  <si>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</si>
  <si>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</si>
  <si>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</si>
  <si>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</si>
  <si>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</si>
  <si>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</si>
  <si>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</si>
  <si>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</si>
  <si>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</si>
  <si>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</si>
  <si>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</si>
  <si>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</si>
  <si>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</si>
  <si>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</si>
  <si>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</si>
  <si>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</si>
  <si>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</si>
  <si>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</si>
  <si>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</si>
  <si>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</si>
  <si>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</si>
  <si>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</si>
  <si>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</si>
  <si>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</si>
  <si>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</si>
  <si>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</si>
  <si>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</si>
  <si>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</si>
  <si>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</si>
  <si>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</si>
  <si>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</si>
  <si>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</si>
  <si>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</si>
  <si>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</si>
  <si>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</si>
  <si>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</si>
  <si>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</si>
  <si>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</si>
  <si>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</si>
  <si>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</si>
  <si>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</si>
  <si>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</si>
  <si>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</si>
  <si>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</si>
  <si>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</si>
  <si>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</si>
  <si>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</si>
  <si>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</si>
  <si>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</si>
  <si>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</si>
  <si>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</si>
  <si>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</si>
  <si>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</si>
  <si>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</si>
  <si>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</si>
  <si>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</si>
  <si>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</si>
  <si>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</si>
  <si>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</si>
  <si>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</si>
  <si>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</si>
  <si>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</si>
  <si>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</si>
  <si>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</si>
  <si>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</si>
  <si>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</si>
  <si>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</si>
  <si>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</si>
  <si>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</si>
  <si>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</si>
  <si>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</si>
  <si>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</si>
  <si>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</si>
  <si>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</si>
  <si>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</si>
  <si>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</si>
  <si>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</si>
  <si>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</si>
  <si>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</si>
  <si>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</si>
  <si>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</si>
  <si>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</si>
  <si>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</si>
  <si>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</si>
  <si>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</si>
  <si>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</si>
  <si>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</si>
  <si>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</si>
  <si>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</si>
  <si>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</si>
  <si>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</si>
  <si>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</si>
  <si>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</si>
  <si>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</si>
  <si>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</si>
  <si>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</si>
  <si>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</si>
  <si>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</si>
  <si>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</si>
  <si>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</si>
  <si>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</si>
  <si>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</si>
  <si>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</si>
  <si>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</si>
  <si>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</si>
  <si>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</si>
  <si>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</si>
  <si>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</si>
  <si>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</si>
  <si>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</si>
  <si>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</si>
  <si>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</si>
  <si>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</si>
  <si>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</si>
  <si>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</si>
  <si>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</si>
  <si>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</si>
  <si>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</si>
  <si>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</si>
  <si>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</si>
  <si>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</si>
  <si>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</si>
  <si>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</si>
  <si>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</si>
  <si>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</si>
  <si>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</si>
  <si>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</si>
  <si>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</si>
  <si>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</si>
  <si>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</si>
  <si>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</si>
  <si>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</si>
  <si>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</si>
  <si>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</si>
  <si>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</si>
  <si>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</si>
  <si>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</si>
  <si>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</si>
  <si>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</si>
  <si>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</si>
  <si>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</si>
  <si>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</si>
  <si>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</si>
  <si>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</si>
  <si>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</si>
  <si>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</si>
  <si>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</si>
  <si>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</si>
  <si>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</si>
  <si>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</si>
  <si>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</si>
  <si>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</si>
  <si>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</si>
  <si>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</si>
  <si>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</si>
  <si>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</si>
  <si>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</si>
  <si>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</si>
  <si>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</si>
  <si>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</si>
  <si>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</si>
  <si>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</si>
  <si>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</si>
  <si>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</si>
  <si>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</si>
  <si>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</si>
  <si>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</si>
  <si>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</si>
  <si>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</si>
  <si>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</si>
  <si>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</si>
  <si>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</si>
  <si>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</si>
  <si>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</si>
  <si>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</si>
  <si>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</si>
  <si>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</si>
  <si>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</si>
  <si>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</si>
  <si>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</si>
  <si>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</si>
  <si>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</si>
  <si>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</si>
  <si>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</si>
  <si>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</si>
  <si>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</si>
  <si>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</si>
  <si>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</si>
  <si>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</si>
  <si>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</si>
  <si>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</si>
  <si>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</si>
  <si>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</si>
  <si>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</si>
  <si>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</si>
  <si>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</si>
  <si>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</si>
  <si>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</si>
  <si>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</si>
  <si>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</si>
  <si>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</si>
  <si>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</si>
  <si>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</si>
  <si>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</si>
  <si>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</si>
  <si>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</si>
  <si>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</si>
  <si>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</si>
  <si>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</si>
  <si>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</si>
  <si>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</si>
  <si>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</si>
  <si>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</si>
  <si>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</si>
  <si>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</si>
  <si>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</si>
  <si>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</si>
  <si>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</si>
  <si>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</si>
  <si>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</si>
  <si>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</si>
  <si>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</si>
  <si>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</si>
  <si>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</si>
  <si>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</si>
  <si>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</si>
  <si>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</si>
  <si>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</si>
  <si>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</si>
  <si>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</si>
  <si>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</si>
  <si>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</si>
  <si>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</si>
  <si>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</si>
  <si>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</si>
  <si>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</si>
  <si>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</si>
  <si>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</si>
  <si>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</si>
  <si>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</si>
  <si>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</si>
  <si>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</si>
  <si>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</si>
  <si>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</si>
  <si>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</si>
  <si>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</si>
  <si>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</si>
  <si>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</si>
  <si>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</si>
  <si>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</si>
  <si>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</si>
  <si>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</si>
  <si>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</si>
  <si>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</si>
  <si>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</si>
  <si>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</si>
  <si>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</si>
  <si>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</si>
  <si>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</si>
  <si>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</si>
  <si>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</si>
  <si>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</si>
  <si>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</si>
  <si>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</si>
  <si>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</si>
  <si>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</si>
  <si>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</si>
  <si>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</si>
  <si>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</si>
  <si>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</si>
  <si>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</si>
  <si>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</si>
  <si>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</si>
  <si>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</si>
  <si>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</si>
  <si>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</si>
  <si>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</si>
  <si>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</si>
  <si>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</si>
  <si>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</si>
  <si>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</si>
  <si>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</si>
  <si>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</si>
  <si>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</si>
  <si>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</si>
  <si>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</si>
  <si>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</si>
  <si>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</si>
  <si>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</si>
  <si>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</si>
  <si>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</si>
  <si>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</si>
  <si>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</si>
  <si>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</si>
  <si>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</si>
  <si>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</si>
  <si>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</si>
  <si>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</si>
  <si>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</si>
  <si>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</si>
  <si>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</si>
  <si>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</si>
  <si>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</si>
  <si>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</si>
  <si>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</si>
  <si>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</si>
  <si>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</si>
  <si>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</si>
  <si>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</si>
  <si>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</si>
  <si>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</si>
  <si>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</si>
  <si>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</si>
  <si>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</si>
  <si>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</si>
  <si>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</si>
  <si>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</si>
  <si>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</si>
  <si>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</si>
  <si>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</si>
  <si>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</si>
  <si>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</si>
  <si>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</si>
  <si>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</si>
  <si>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</si>
  <si>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</si>
  <si>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</si>
  <si>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</si>
  <si>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</si>
  <si>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</si>
  <si>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</si>
  <si>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</si>
  <si>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</si>
  <si>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</si>
  <si>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</si>
  <si>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</si>
  <si>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</si>
  <si>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</si>
  <si>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</si>
  <si>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</si>
  <si>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</si>
  <si>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</si>
  <si>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</si>
  <si>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</si>
  <si>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</si>
  <si>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</si>
  <si>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</si>
  <si>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</si>
  <si>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</si>
  <si>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</si>
  <si>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</si>
  <si>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</si>
  <si>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</si>
  <si>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</si>
  <si>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</si>
  <si>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</si>
  <si>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</si>
  <si>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</si>
  <si>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</si>
  <si>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</si>
  <si>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</si>
  <si>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</si>
  <si>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</si>
  <si>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</si>
  <si>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</si>
  <si>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</si>
  <si>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</si>
  <si>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</si>
  <si>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</si>
  <si>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</si>
  <si>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</si>
  <si>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</si>
  <si>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</si>
  <si>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</si>
  <si>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</si>
  <si>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</si>
  <si>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</si>
  <si>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</si>
  <si>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</si>
  <si>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</si>
  <si>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</si>
  <si>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</si>
  <si>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</si>
  <si>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</si>
  <si>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</si>
  <si>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</si>
  <si>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</si>
  <si>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</si>
  <si>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</si>
  <si>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</si>
  <si>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</si>
  <si>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</si>
  <si>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</si>
  <si>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</si>
  <si>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</si>
  <si>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</si>
  <si>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</si>
  <si>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</si>
  <si>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</si>
  <si>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</si>
  <si>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</si>
  <si>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</si>
  <si>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</si>
  <si>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</si>
  <si>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</si>
  <si>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</si>
  <si>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</si>
  <si>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</si>
  <si>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</si>
  <si>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</si>
  <si>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</si>
  <si>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</si>
  <si>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</si>
  <si>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</si>
  <si>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</si>
  <si>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</si>
  <si>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</si>
  <si>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</si>
  <si>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</si>
  <si>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</si>
  <si>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</si>
  <si>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</si>
  <si>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</si>
  <si>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</si>
  <si>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</si>
  <si>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</si>
  <si>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</si>
  <si>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</si>
  <si>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</si>
  <si>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</si>
  <si>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</si>
  <si>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</si>
  <si>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</si>
  <si>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</si>
  <si>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</si>
  <si>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</si>
  <si>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</si>
  <si>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</si>
  <si>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</si>
  <si>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</si>
  <si>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</si>
  <si>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</si>
  <si>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</si>
  <si>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</si>
  <si>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</si>
  <si>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</si>
  <si>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</si>
  <si>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</si>
  <si>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</si>
  <si>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</si>
  <si>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</si>
  <si>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</si>
  <si>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</si>
  <si>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</si>
  <si>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</si>
  <si>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</si>
  <si>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</si>
  <si>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</si>
  <si>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</si>
  <si>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</si>
  <si>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</si>
  <si>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</si>
  <si>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</si>
  <si>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</si>
  <si>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</si>
  <si>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</si>
  <si>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</si>
  <si>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</si>
  <si>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</si>
  <si>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</si>
  <si>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</si>
  <si>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</si>
  <si>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</si>
  <si>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</si>
  <si>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</si>
  <si>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</si>
  <si>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</si>
  <si>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</si>
  <si>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</si>
  <si>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</si>
  <si>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</si>
  <si>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</si>
  <si>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</si>
  <si>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</si>
  <si>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</si>
  <si>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</si>
  <si>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</si>
  <si>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</si>
  <si>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</si>
  <si>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</si>
  <si>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</si>
  <si>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</si>
  <si>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</si>
  <si>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</si>
  <si>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</si>
  <si>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</si>
  <si>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</si>
  <si>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</si>
  <si>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</si>
  <si>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</si>
  <si>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</si>
  <si>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</si>
  <si>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</si>
  <si>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</si>
  <si>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</si>
  <si>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</si>
  <si>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</si>
  <si>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</si>
  <si>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</si>
  <si>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</si>
  <si>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</si>
  <si>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</si>
  <si>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</si>
  <si>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</si>
  <si>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</si>
  <si>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</si>
  <si>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</si>
  <si>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</si>
  <si>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</si>
  <si>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</si>
  <si>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</si>
  <si>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</si>
  <si>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</si>
  <si>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</si>
  <si>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</si>
  <si>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</si>
  <si>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</si>
  <si>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</si>
  <si>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</si>
  <si>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</si>
  <si>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</si>
  <si>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</si>
  <si>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</si>
  <si>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</si>
  <si>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</si>
  <si>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</si>
  <si>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</si>
  <si>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</si>
  <si>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</si>
  <si>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</si>
  <si>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</si>
  <si>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</si>
  <si>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</si>
  <si>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</si>
  <si>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</si>
  <si>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</si>
  <si>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</si>
  <si>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</si>
  <si>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</si>
  <si>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</si>
  <si>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</si>
  <si>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</si>
  <si>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</si>
  <si>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</si>
  <si>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</si>
  <si>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</si>
  <si>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</si>
  <si>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</si>
  <si>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</si>
  <si>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</si>
  <si>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</si>
  <si>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</si>
  <si>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</si>
  <si>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</si>
  <si>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</si>
  <si>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</si>
  <si>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</si>
  <si>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</si>
  <si>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</si>
  <si>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</si>
  <si>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</si>
  <si>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</si>
  <si>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</si>
  <si>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</si>
  <si>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</si>
  <si>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</si>
  <si>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</si>
  <si>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</si>
  <si>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</si>
  <si>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</si>
  <si>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</si>
  <si>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</si>
  <si>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</si>
  <si>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</si>
  <si>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</si>
  <si>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</si>
  <si>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</si>
  <si>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</si>
  <si>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</si>
  <si>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</si>
  <si>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</si>
  <si>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</si>
  <si>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</si>
  <si>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</si>
  <si>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</si>
  <si>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</si>
  <si>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</si>
  <si>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</si>
  <si>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</si>
  <si>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</si>
  <si>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</si>
  <si>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</si>
  <si>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</si>
  <si>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</si>
  <si>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</si>
  <si>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</si>
  <si>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</si>
  <si>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</si>
  <si>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</si>
  <si>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</si>
  <si>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</si>
  <si>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</si>
  <si>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</si>
  <si>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</si>
  <si>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</si>
  <si>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</si>
  <si>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</si>
  <si>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</si>
  <si>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</si>
  <si>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</si>
  <si>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</si>
  <si>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</si>
  <si>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</si>
  <si>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</si>
  <si>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</si>
  <si>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</si>
  <si>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</si>
  <si>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</si>
  <si>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</si>
  <si>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</si>
  <si>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</si>
  <si>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</si>
  <si>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</si>
  <si>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</si>
  <si>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</si>
  <si>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</si>
  <si>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</si>
  <si>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</si>
  <si>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</si>
  <si>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</si>
  <si>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</si>
  <si>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</si>
  <si>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</si>
  <si>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</si>
  <si>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</si>
  <si>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</si>
  <si>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</si>
  <si>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</si>
  <si>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</si>
  <si>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</si>
  <si>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</si>
  <si>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</si>
  <si>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</si>
  <si>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</si>
  <si>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</si>
  <si>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</si>
  <si>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</si>
  <si>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</si>
  <si>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</si>
  <si>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</si>
  <si>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</si>
  <si>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</si>
  <si>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</si>
  <si>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</si>
  <si>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</si>
  <si>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</si>
  <si>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</si>
  <si>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</si>
  <si>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</si>
  <si>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</si>
  <si>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</si>
  <si>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</si>
  <si>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</si>
  <si>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</si>
  <si>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</si>
  <si>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</si>
  <si>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</si>
  <si>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</si>
  <si>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</si>
  <si>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</si>
  <si>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</si>
  <si>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</si>
  <si>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</si>
  <si>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</si>
  <si>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</si>
  <si>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</si>
  <si>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</si>
  <si>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</si>
  <si>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</si>
  <si>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</si>
  <si>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</si>
  <si>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</si>
  <si>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</si>
  <si>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</si>
  <si>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</si>
  <si>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</si>
  <si>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</si>
  <si>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</si>
  <si>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</si>
  <si>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</si>
  <si>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</si>
  <si>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</si>
  <si>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</si>
  <si>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</si>
  <si>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</si>
  <si>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</si>
  <si>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</si>
  <si>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</si>
  <si>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</si>
  <si>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</si>
  <si>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</si>
  <si>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</si>
  <si>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</si>
  <si>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</si>
  <si>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</si>
  <si>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</si>
  <si>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</si>
  <si>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</si>
  <si>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</si>
  <si>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</si>
  <si>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</si>
  <si>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</si>
  <si>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</si>
  <si>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</si>
  <si>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</si>
  <si>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</si>
  <si>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</si>
  <si>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</si>
  <si>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</si>
  <si>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</si>
  <si>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</si>
  <si>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</si>
  <si>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</si>
  <si>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</si>
  <si>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</si>
  <si>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</si>
  <si>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</si>
  <si>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</si>
  <si>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</si>
  <si>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</si>
  <si>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</si>
  <si>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</si>
  <si>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</si>
  <si>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</si>
  <si>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</si>
  <si>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</si>
  <si>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</si>
  <si>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</si>
  <si>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</si>
  <si>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</si>
  <si>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</si>
  <si>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</si>
  <si>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</si>
  <si>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</si>
  <si>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</si>
  <si>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</si>
  <si>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</si>
  <si>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</si>
  <si>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</si>
  <si>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</si>
  <si>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</si>
  <si>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</si>
  <si>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</si>
  <si>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</si>
  <si>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</si>
  <si>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</si>
  <si>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</si>
  <si>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</si>
  <si>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</si>
  <si>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</si>
  <si>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</si>
  <si>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</si>
  <si>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</si>
  <si>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</si>
  <si>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</si>
  <si>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</si>
  <si>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</si>
  <si>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</si>
  <si>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</si>
  <si>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</si>
  <si>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</si>
  <si>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</si>
  <si>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</si>
  <si>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</si>
  <si>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</si>
  <si>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</si>
  <si>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</si>
  <si>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</si>
  <si>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</si>
  <si>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</si>
  <si>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</si>
  <si>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</si>
  <si>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</si>
  <si>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</si>
  <si>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</si>
  <si>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</si>
  <si>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</si>
  <si>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</si>
  <si>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</si>
  <si>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</si>
  <si>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</si>
  <si>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</si>
  <si>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</si>
  <si>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</si>
  <si>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</si>
  <si>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</si>
  <si>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</si>
  <si>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</si>
  <si>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</si>
  <si>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</si>
  <si>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</si>
  <si>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</si>
  <si>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</si>
  <si>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</si>
  <si>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</si>
  <si>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</si>
  <si>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</si>
  <si>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</si>
  <si>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</si>
  <si>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</si>
  <si>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</si>
  <si>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</si>
  <si>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</si>
  <si>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</si>
  <si>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</si>
  <si>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</si>
  <si>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</si>
  <si>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</si>
  <si>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</si>
  <si>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</si>
  <si>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</si>
  <si>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</si>
  <si>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</si>
  <si>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</si>
  <si>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</si>
  <si>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</si>
  <si>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</si>
  <si>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</si>
  <si>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</si>
  <si>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</si>
  <si>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</si>
  <si>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</si>
  <si>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</si>
  <si>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</si>
  <si>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</si>
  <si>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</si>
  <si>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</si>
  <si>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</si>
  <si>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</si>
  <si>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</si>
  <si>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</si>
  <si>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</si>
  <si>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</si>
  <si>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</si>
  <si>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</si>
  <si>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</si>
  <si>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</si>
  <si>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</si>
  <si>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</si>
  <si>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</si>
  <si>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</si>
  <si>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</si>
  <si>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</si>
  <si>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</si>
  <si>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</si>
  <si>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</si>
  <si>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</si>
  <si>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</si>
  <si>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</si>
  <si>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</si>
  <si>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</si>
  <si>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</si>
  <si>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</si>
  <si>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</si>
  <si>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</si>
  <si>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</si>
  <si>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</si>
  <si>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</si>
  <si>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</si>
  <si>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</si>
  <si>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</si>
  <si>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</si>
  <si>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</si>
  <si>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</si>
  <si>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</si>
  <si>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</si>
  <si>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</si>
  <si>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</si>
  <si>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</si>
  <si>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</si>
  <si>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</si>
  <si>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</si>
  <si>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</si>
  <si>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</si>
  <si>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</si>
  <si>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</si>
  <si>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</si>
  <si>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</si>
  <si>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</si>
  <si>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</si>
  <si>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</si>
  <si>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</si>
  <si>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</si>
  <si>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</si>
  <si>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</si>
  <si>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</si>
  <si>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</si>
  <si>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</si>
  <si>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</si>
  <si>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</si>
  <si>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</si>
  <si>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</si>
  <si>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</si>
  <si>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</si>
  <si>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</si>
  <si>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</si>
  <si>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</si>
  <si>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</si>
  <si>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</si>
  <si>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</si>
  <si>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</si>
  <si>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</si>
  <si>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</si>
  <si>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</si>
  <si>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</si>
  <si>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</si>
  <si>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</si>
  <si>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</si>
  <si>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</si>
  <si>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</si>
  <si>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</si>
  <si>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</si>
  <si>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</si>
  <si>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</si>
  <si>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</si>
  <si>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</si>
  <si>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</si>
  <si>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</si>
  <si>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</si>
  <si>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</si>
  <si>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</si>
  <si>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</si>
  <si>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</si>
  <si>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</si>
  <si>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</si>
  <si>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</si>
  <si>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</si>
  <si>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</si>
  <si>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</si>
  <si>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</si>
  <si>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</si>
  <si>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</si>
  <si>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</si>
  <si>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</si>
  <si>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</si>
  <si>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</si>
  <si>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</si>
  <si>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</si>
  <si>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</si>
  <si>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</si>
  <si>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</si>
  <si>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</si>
  <si>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</si>
  <si>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</si>
  <si>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</si>
  <si>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</si>
  <si>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</si>
  <si>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</si>
  <si>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</si>
  <si>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</si>
  <si>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</si>
  <si>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</si>
  <si>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</si>
  <si>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</si>
  <si>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</si>
  <si>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</si>
  <si>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</si>
  <si>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</si>
  <si>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</si>
  <si>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</si>
  <si>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</si>
  <si>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</si>
  <si>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</si>
  <si>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</si>
  <si>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</si>
  <si>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</si>
  <si>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</si>
  <si>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</si>
  <si>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</si>
  <si>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</si>
  <si>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</si>
  <si>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</si>
  <si>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</si>
  <si>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</si>
  <si>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</si>
  <si>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</si>
  <si>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</si>
  <si>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</si>
  <si>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</si>
  <si>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</si>
  <si>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</si>
  <si>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</si>
  <si>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</si>
  <si>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</si>
  <si>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</si>
  <si>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</si>
  <si>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</si>
  <si>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</si>
  <si>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</si>
  <si>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</si>
  <si>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</si>
  <si>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</si>
  <si>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</si>
  <si>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</si>
  <si>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</si>
  <si>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</si>
  <si>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</si>
  <si>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</si>
  <si>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</si>
  <si>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</si>
  <si>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</si>
  <si>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</si>
  <si>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</si>
  <si>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</si>
  <si>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</si>
  <si>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</si>
  <si>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</si>
  <si>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</si>
  <si>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</si>
  <si>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</si>
  <si>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</si>
  <si>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</si>
  <si>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</si>
  <si>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</si>
  <si>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</si>
  <si>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</si>
  <si>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</si>
  <si>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</si>
  <si>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</si>
  <si>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</si>
  <si>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</si>
  <si>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</si>
  <si>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</si>
  <si>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</si>
  <si>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</si>
  <si>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</si>
  <si>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</si>
  <si>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</si>
  <si>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</si>
  <si>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</si>
  <si>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</si>
  <si>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</si>
  <si>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</si>
  <si>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</si>
  <si>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</si>
  <si>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</si>
  <si>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</si>
  <si>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</si>
  <si>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</si>
  <si>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</si>
  <si>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</si>
  <si>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</si>
  <si>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</si>
  <si>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</si>
  <si>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</si>
  <si>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</si>
  <si>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</si>
  <si>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</si>
  <si>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</si>
  <si>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</si>
  <si>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</si>
  <si>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</si>
  <si>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</si>
  <si>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</si>
  <si>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</si>
  <si>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</si>
  <si>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</si>
  <si>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</si>
  <si>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</si>
  <si>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</si>
  <si>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</si>
  <si>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</si>
  <si>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</si>
  <si>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</si>
  <si>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</si>
  <si>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</si>
  <si>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</si>
  <si>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</si>
  <si>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</si>
  <si>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</si>
  <si>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</si>
  <si>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</si>
  <si>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</si>
  <si>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</si>
  <si>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</si>
  <si>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</si>
  <si>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</si>
  <si>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</si>
  <si>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</si>
  <si>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</si>
  <si>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</si>
  <si>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</si>
  <si>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</si>
  <si>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</si>
  <si>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</si>
  <si>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</si>
  <si>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</si>
  <si>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</si>
  <si>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</si>
  <si>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</si>
  <si>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</si>
  <si>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</si>
  <si>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</si>
  <si>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</si>
  <si>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</si>
  <si>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</si>
  <si>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</si>
  <si>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</si>
  <si>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</si>
  <si>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</si>
  <si>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</si>
  <si>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</si>
  <si>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</si>
  <si>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</si>
  <si>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</si>
  <si>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</si>
  <si>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</si>
  <si>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</si>
  <si>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</si>
  <si>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</si>
  <si>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</si>
  <si>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</si>
  <si>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</si>
  <si>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</si>
  <si>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</si>
  <si>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</si>
  <si>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</si>
  <si>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</si>
  <si>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</si>
  <si>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</si>
  <si>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</si>
  <si>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</si>
  <si>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</si>
  <si>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</si>
  <si>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</si>
  <si>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</si>
  <si>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</si>
  <si>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</si>
  <si>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</si>
  <si>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</si>
  <si>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</si>
  <si>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</si>
  <si>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</si>
  <si>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</si>
  <si>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</si>
  <si>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</si>
  <si>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</si>
  <si>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</si>
  <si>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</si>
  <si>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</si>
  <si>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</si>
  <si>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</si>
  <si>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</si>
  <si>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</si>
  <si>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</si>
  <si>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</si>
  <si>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</si>
  <si>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</si>
  <si>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</si>
  <si>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</si>
  <si>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</si>
  <si>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</si>
  <si>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</si>
  <si>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</si>
  <si>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</si>
  <si>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</si>
  <si>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</si>
  <si>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</si>
  <si>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</si>
  <si>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</si>
  <si>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</si>
  <si>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</si>
  <si>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</si>
  <si>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</si>
  <si>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</si>
  <si>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</si>
  <si>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</si>
  <si>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</si>
  <si>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</si>
  <si>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</si>
  <si>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</si>
  <si>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</si>
  <si>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</si>
  <si>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</si>
  <si>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</si>
  <si>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</si>
  <si>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</si>
  <si>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</si>
  <si>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</si>
  <si>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</si>
  <si>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</si>
  <si>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</si>
  <si>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</si>
  <si>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</si>
  <si>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</si>
  <si>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</si>
  <si>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</si>
  <si>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</si>
  <si>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</si>
  <si>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</si>
  <si>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</si>
  <si>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</si>
  <si>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</si>
  <si>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</si>
  <si>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</si>
  <si>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</si>
  <si>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</si>
  <si>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</si>
  <si>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</si>
  <si>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</si>
  <si>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</si>
  <si>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</si>
  <si>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</si>
  <si>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</si>
  <si>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</si>
  <si>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</si>
  <si>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</si>
  <si>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</si>
  <si>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</si>
  <si>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</si>
  <si>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</si>
  <si>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</si>
  <si>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</si>
  <si>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</si>
  <si>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</si>
  <si>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</si>
  <si>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</si>
  <si>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</si>
  <si>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</si>
  <si>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</si>
  <si>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</si>
  <si>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</si>
  <si>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</si>
  <si>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</si>
  <si>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</si>
  <si>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</si>
  <si>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</si>
  <si>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</si>
  <si>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</si>
  <si>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</si>
  <si>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</si>
  <si>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</si>
  <si>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</si>
  <si>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</si>
  <si>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</si>
  <si>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</si>
  <si>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</si>
  <si>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</si>
  <si>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</si>
  <si>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</si>
  <si>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</si>
  <si>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</si>
  <si>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</si>
  <si>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</si>
  <si>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</si>
  <si>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</si>
  <si>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</si>
  <si>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</si>
  <si>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</si>
  <si>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</si>
  <si>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</si>
  <si>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</si>
  <si>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</si>
  <si>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</si>
  <si>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</si>
  <si>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</si>
  <si>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</si>
  <si>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</si>
  <si>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</si>
  <si>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</si>
  <si>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</si>
  <si>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</si>
  <si>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</si>
  <si>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</si>
  <si>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</si>
  <si>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</si>
  <si>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</si>
  <si>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</si>
  <si>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</si>
  <si>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</si>
  <si>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</si>
  <si>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</si>
  <si>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</si>
  <si>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</si>
  <si>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</si>
  <si>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</si>
  <si>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</si>
  <si>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</si>
  <si>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</si>
  <si>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</si>
  <si>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</si>
  <si>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</si>
  <si>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</si>
  <si>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</si>
  <si>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</si>
  <si>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</si>
  <si>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</si>
  <si>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</si>
  <si>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</si>
  <si>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</si>
  <si>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</si>
  <si>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</si>
  <si>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</si>
  <si>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</si>
  <si>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</si>
  <si>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</si>
  <si>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</si>
  <si>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</si>
  <si>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</si>
  <si>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</si>
  <si>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</si>
  <si>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</si>
  <si>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</si>
  <si>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</si>
  <si>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</si>
  <si>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</si>
  <si>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</si>
  <si>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</si>
  <si>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</si>
  <si>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</si>
  <si>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</si>
  <si>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</si>
  <si>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</si>
  <si>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</si>
  <si>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</si>
  <si>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</si>
  <si>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</si>
  <si>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</si>
  <si>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</si>
  <si>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</si>
  <si>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</si>
  <si>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</si>
  <si>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</si>
  <si>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</si>
  <si>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</si>
  <si>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</si>
  <si>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</si>
  <si>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</si>
  <si>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</si>
  <si>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</si>
  <si>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</si>
  <si>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</si>
  <si>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</si>
  <si>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</si>
  <si>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</si>
  <si>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</si>
  <si>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</si>
  <si>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</si>
  <si>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</si>
  <si>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</si>
  <si>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</si>
  <si>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</si>
  <si>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</si>
  <si>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</si>
  <si>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</si>
  <si>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</si>
  <si>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</si>
  <si>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</si>
  <si>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</si>
  <si>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</si>
  <si>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</si>
  <si>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</si>
  <si>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</si>
  <si>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</si>
  <si>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</si>
  <si>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</si>
  <si>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</si>
  <si>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</si>
  <si>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</si>
  <si>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</si>
  <si>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</si>
  <si>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</si>
  <si>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</si>
  <si>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</si>
  <si>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</si>
  <si>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</si>
  <si>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</si>
  <si>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</si>
  <si>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</si>
  <si>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</si>
  <si>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</si>
  <si>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</si>
  <si>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</si>
  <si>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</si>
  <si>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</si>
  <si>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</si>
  <si>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</si>
  <si>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</si>
  <si>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</si>
  <si>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</si>
  <si>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</si>
  <si>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</si>
  <si>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</si>
  <si>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</si>
  <si>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</si>
  <si>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</si>
  <si>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</si>
  <si>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</si>
  <si>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</si>
  <si>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</si>
  <si>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</si>
  <si>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</si>
  <si>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</si>
  <si>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</si>
  <si>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</si>
  <si>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</si>
  <si>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</si>
  <si>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</si>
  <si>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</si>
  <si>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</si>
  <si>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</si>
  <si>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</si>
  <si>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</si>
  <si>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</si>
  <si>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</si>
  <si>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</si>
  <si>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</si>
  <si>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</si>
  <si>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</si>
  <si>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</si>
  <si>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</si>
  <si>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</si>
  <si>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</si>
  <si>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</si>
  <si>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</si>
  <si>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</si>
  <si>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</si>
  <si>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</si>
  <si>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</si>
  <si>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</si>
  <si>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</si>
  <si>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</si>
  <si>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</si>
  <si>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</si>
  <si>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</si>
  <si>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</si>
  <si>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</si>
  <si>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</si>
  <si>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</si>
  <si>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</si>
  <si>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</si>
  <si>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</si>
  <si>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</si>
  <si>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</si>
  <si>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</si>
  <si>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</si>
  <si>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</si>
  <si>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</si>
  <si>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</si>
  <si>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</si>
  <si>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</si>
  <si>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</si>
  <si>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</si>
  <si>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</si>
  <si>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</si>
  <si>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</si>
  <si>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</si>
  <si>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</si>
  <si>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</si>
  <si>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</si>
  <si>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</si>
  <si>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</si>
  <si>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</si>
  <si>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</si>
  <si>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</si>
  <si>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</si>
  <si>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</si>
  <si>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</si>
  <si>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</si>
  <si>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</si>
  <si>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</si>
  <si>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</si>
  <si>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</si>
  <si>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</si>
  <si>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</si>
  <si>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</si>
  <si>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</si>
  <si>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</si>
  <si>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</si>
  <si>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</si>
  <si>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</si>
  <si>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</si>
  <si>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</si>
  <si>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</si>
  <si>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</si>
  <si>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</si>
  <si>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</si>
  <si>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</si>
  <si>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</si>
  <si>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</si>
  <si>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</si>
  <si>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</si>
  <si>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</si>
  <si>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</si>
  <si>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</si>
  <si>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</si>
  <si>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</si>
  <si>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</si>
  <si>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</si>
  <si>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</si>
  <si>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</si>
  <si>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</si>
  <si>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</si>
  <si>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</si>
  <si>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</si>
  <si>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</si>
  <si>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</si>
  <si>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</si>
  <si>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</si>
  <si>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</si>
  <si>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</si>
  <si>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</si>
  <si>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</si>
  <si>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</si>
  <si>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</si>
  <si>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</si>
  <si>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</si>
  <si>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</si>
  <si>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</si>
  <si>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</si>
  <si>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</si>
  <si>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</si>
  <si>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</si>
  <si>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</si>
  <si>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</si>
  <si>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</si>
  <si>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</si>
  <si>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</si>
  <si>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</si>
  <si>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</si>
  <si>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</si>
  <si>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</si>
  <si>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</si>
  <si>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</si>
  <si>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</si>
  <si>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</si>
  <si>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</si>
  <si>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</si>
  <si>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</si>
  <si>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</si>
  <si>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</si>
  <si>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</si>
  <si>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</si>
  <si>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</si>
  <si>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</si>
  <si>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</si>
  <si>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</si>
  <si>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</si>
  <si>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</si>
  <si>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</si>
  <si>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</si>
  <si>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</si>
  <si>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</si>
  <si>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</si>
  <si>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</si>
  <si>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</si>
  <si>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</si>
  <si>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</si>
  <si>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</si>
  <si>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</si>
  <si>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</si>
  <si>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</si>
  <si>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</si>
  <si>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</si>
  <si>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</si>
  <si>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</si>
  <si>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</si>
  <si>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</si>
  <si>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</si>
  <si>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</si>
  <si>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</si>
  <si>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</si>
  <si>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</si>
  <si>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</si>
  <si>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</si>
  <si>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</si>
  <si>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</si>
  <si>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</si>
  <si>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</si>
  <si>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</si>
  <si>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</si>
  <si>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</si>
  <si>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</si>
  <si>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</si>
  <si>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</si>
  <si>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</si>
  <si>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</si>
  <si>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</si>
  <si>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</si>
  <si>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</si>
  <si>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</si>
  <si>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</si>
  <si>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</si>
  <si>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</si>
  <si>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</si>
  <si>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</si>
  <si>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</si>
  <si>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</si>
  <si>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</si>
  <si>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</si>
  <si>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</si>
  <si>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</si>
  <si>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</si>
  <si>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</si>
  <si>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</si>
  <si>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</si>
  <si>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</si>
  <si>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</si>
  <si>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</si>
  <si>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</si>
  <si>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</si>
  <si>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</si>
  <si>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</si>
  <si>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</si>
  <si>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</si>
  <si>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</si>
  <si>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</si>
  <si>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</si>
  <si>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</si>
  <si>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</si>
  <si>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</si>
  <si>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</si>
  <si>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</si>
  <si>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</si>
  <si>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</si>
  <si>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</si>
  <si>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</si>
  <si>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</si>
  <si>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</si>
  <si>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</si>
  <si>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</si>
  <si>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</si>
  <si>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</si>
  <si>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</si>
  <si>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</si>
  <si>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</si>
  <si>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</si>
  <si>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</si>
  <si>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</si>
  <si>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</si>
  <si>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</si>
  <si>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</si>
  <si>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</si>
  <si>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</si>
  <si>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</si>
  <si>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</si>
  <si>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</si>
  <si>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</si>
  <si>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</si>
  <si>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</si>
  <si>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</si>
  <si>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</si>
  <si>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</si>
  <si>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</si>
  <si>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</si>
  <si>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</si>
  <si>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</si>
  <si>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</si>
  <si>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</si>
  <si>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</si>
  <si>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</si>
  <si>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</si>
  <si>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</si>
  <si>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</si>
  <si>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</si>
  <si>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</si>
  <si>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</si>
  <si>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</si>
  <si>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</si>
  <si>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</si>
  <si>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</si>
  <si>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</si>
  <si>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</si>
  <si>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</si>
  <si>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</si>
  <si>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</si>
  <si>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</si>
  <si>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</si>
  <si>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</si>
  <si>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</si>
  <si>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</si>
  <si>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</si>
  <si>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</si>
  <si>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</si>
  <si>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</si>
  <si>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</si>
  <si>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</si>
  <si>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</si>
  <si>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</si>
  <si>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</si>
  <si>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</si>
  <si>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</si>
  <si>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</si>
  <si>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</si>
  <si>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</si>
  <si>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</si>
  <si>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</si>
  <si>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</si>
  <si>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</si>
  <si>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</si>
  <si>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</si>
  <si>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</si>
  <si>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</si>
  <si>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</si>
  <si>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</si>
  <si>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</si>
  <si>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</si>
  <si>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</si>
  <si>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</si>
  <si>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</si>
  <si>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</si>
  <si>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</si>
  <si>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</si>
  <si>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</si>
  <si>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</si>
  <si>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</si>
  <si>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</si>
  <si>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</si>
  <si>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</si>
  <si>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</si>
  <si>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</si>
  <si>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</si>
  <si>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</si>
  <si>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</si>
  <si>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</si>
  <si>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</si>
  <si>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</si>
  <si>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</si>
  <si>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</si>
  <si>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</si>
  <si>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</si>
  <si>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</si>
  <si>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</si>
  <si>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</si>
  <si>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</si>
  <si>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</si>
  <si>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</si>
  <si>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</si>
  <si>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</si>
  <si>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</si>
  <si>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</si>
  <si>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</si>
  <si>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</si>
  <si>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</si>
  <si>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</si>
  <si>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</si>
  <si>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</si>
  <si>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</si>
  <si>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</si>
  <si>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</si>
  <si>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</si>
  <si>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</si>
  <si>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</si>
  <si>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</si>
  <si>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</si>
  <si>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</si>
  <si>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</si>
  <si>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</si>
  <si>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</si>
  <si>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</si>
  <si>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</si>
  <si>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</si>
  <si>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</si>
  <si>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</si>
  <si>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</si>
  <si>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</si>
  <si>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</si>
  <si>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</si>
  <si>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</si>
  <si>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</si>
  <si>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</si>
  <si>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</si>
  <si>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</si>
  <si>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</si>
  <si>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</si>
  <si>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</si>
  <si>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</si>
  <si>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</si>
  <si>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</si>
  <si>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</si>
  <si>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</si>
  <si>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</si>
  <si>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</si>
  <si>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</si>
  <si>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</si>
  <si>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</si>
  <si>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</si>
  <si>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</si>
  <si>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</si>
  <si>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</si>
  <si>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</si>
  <si>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</si>
  <si>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</si>
  <si>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</si>
  <si>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</si>
  <si>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</si>
  <si>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</si>
  <si>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</si>
  <si>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</si>
  <si>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</si>
  <si>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</si>
  <si>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</si>
  <si>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</si>
  <si>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</si>
  <si>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</si>
  <si>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</si>
  <si>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</si>
  <si>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</si>
  <si>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</si>
  <si>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</si>
  <si>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</si>
  <si>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</si>
  <si>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</si>
  <si>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</si>
  <si>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</si>
  <si>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</si>
  <si>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</si>
  <si>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</si>
  <si>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</si>
  <si>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</si>
  <si>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</si>
  <si>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</si>
  <si>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</si>
  <si>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</si>
  <si>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</si>
  <si>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</si>
  <si>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</si>
  <si>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</si>
  <si>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</si>
  <si>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</si>
  <si>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</si>
  <si>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</si>
  <si>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</si>
  <si>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</si>
  <si>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</si>
  <si>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</si>
  <si>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</si>
  <si>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</si>
  <si>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</si>
  <si>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</si>
  <si>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</si>
  <si>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</si>
  <si>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</si>
  <si>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</si>
  <si>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</si>
  <si>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</si>
  <si>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</si>
  <si>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</si>
  <si>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</si>
  <si>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</si>
  <si>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</si>
  <si>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</si>
  <si>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</si>
  <si>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</si>
  <si>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</si>
  <si>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</si>
  <si>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</si>
  <si>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</si>
  <si>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</si>
  <si>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</si>
  <si>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</si>
  <si>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</si>
  <si>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</si>
  <si>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</si>
  <si>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</si>
  <si>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</si>
  <si>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</si>
  <si>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</si>
  <si>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</si>
  <si>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</si>
  <si>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</si>
  <si>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</si>
  <si>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</si>
  <si>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</si>
  <si>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</si>
  <si>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</si>
  <si>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</si>
  <si>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</si>
  <si>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</si>
  <si>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</si>
  <si>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</si>
  <si>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</si>
  <si>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</si>
  <si>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</si>
  <si>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</si>
  <si>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</si>
  <si>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</si>
  <si>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</si>
  <si>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</si>
  <si>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</si>
  <si>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</si>
  <si>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</si>
  <si>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</si>
  <si>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</si>
  <si>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</si>
  <si>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</si>
  <si>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</si>
  <si>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</si>
  <si>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</si>
  <si>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</si>
  <si>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</si>
  <si>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</si>
  <si>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</si>
  <si>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</si>
  <si>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</si>
  <si>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</si>
  <si>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</si>
  <si>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</si>
  <si>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</si>
  <si>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</si>
  <si>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</si>
  <si>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</si>
  <si>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</si>
  <si>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</si>
  <si>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</si>
  <si>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</si>
  <si>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</si>
  <si>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</si>
  <si>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</si>
  <si>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</si>
  <si>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</si>
  <si>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</si>
  <si>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</si>
  <si>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</si>
  <si>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</si>
  <si>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</si>
  <si>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</si>
  <si>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</si>
  <si>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</si>
  <si>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</si>
  <si>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</si>
  <si>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</si>
  <si>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</si>
  <si>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</si>
  <si>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</si>
  <si>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</si>
  <si>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</si>
  <si>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</si>
  <si>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</si>
  <si>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</si>
  <si>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</si>
  <si>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</si>
  <si>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</si>
  <si>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</si>
  <si>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</si>
  <si>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</si>
  <si>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</si>
  <si>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</si>
  <si>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</si>
  <si>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</si>
  <si>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</si>
  <si>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</si>
  <si>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</si>
  <si>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</si>
  <si>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</si>
  <si>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</si>
  <si>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</si>
  <si>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</si>
  <si>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</si>
  <si>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</si>
  <si>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</si>
  <si>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</si>
  <si>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</si>
  <si>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</si>
  <si>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</si>
  <si>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</si>
  <si>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</si>
  <si>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</si>
  <si>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</si>
  <si>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</si>
  <si>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</si>
  <si>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</si>
  <si>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</si>
  <si>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</si>
  <si>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</si>
  <si>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</si>
  <si>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</si>
  <si>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</si>
  <si>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</si>
  <si>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</si>
  <si>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</si>
  <si>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</si>
  <si>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</si>
  <si>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</si>
  <si>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</si>
  <si>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</si>
  <si>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</si>
  <si>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</si>
  <si>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</si>
  <si>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</si>
  <si>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</si>
  <si>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</si>
  <si>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</si>
  <si>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</si>
  <si>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</si>
  <si>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</si>
  <si>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</si>
  <si>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</si>
  <si>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</si>
  <si>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</si>
  <si>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</si>
  <si>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</si>
  <si>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</si>
  <si>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</si>
  <si>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</si>
  <si>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</si>
  <si>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</si>
  <si>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</si>
  <si>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</si>
  <si>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</si>
  <si>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</si>
  <si>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</si>
  <si>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</si>
  <si>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</si>
  <si>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</si>
  <si>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</si>
  <si>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</si>
  <si>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</si>
  <si>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</si>
  <si>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</si>
  <si>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</si>
  <si>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</si>
  <si>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</si>
  <si>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</si>
  <si>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</si>
  <si>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</si>
  <si>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</si>
  <si>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</si>
  <si>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</si>
  <si>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</si>
  <si>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</si>
  <si>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</si>
  <si>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</si>
  <si>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</si>
  <si>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</si>
  <si>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</si>
  <si>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</si>
  <si>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</si>
  <si>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</si>
  <si>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</si>
  <si>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</si>
  <si>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</si>
  <si>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</si>
  <si>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</si>
  <si>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</si>
  <si>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</si>
  <si>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</si>
  <si>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</si>
  <si>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</si>
  <si>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</si>
  <si>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</si>
  <si>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</si>
  <si>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</si>
  <si>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</si>
  <si>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</si>
  <si>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</si>
  <si>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</si>
  <si>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</si>
  <si>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</si>
  <si>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</si>
  <si>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</si>
  <si>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</si>
  <si>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</si>
  <si>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</si>
  <si>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</si>
  <si>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</si>
  <si>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</si>
  <si>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</si>
  <si>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</si>
  <si>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</si>
  <si>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</si>
  <si>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</si>
  <si>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</si>
  <si>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</si>
  <si>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</si>
  <si>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</si>
  <si>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</si>
  <si>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</si>
  <si>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</si>
  <si>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</si>
  <si>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</si>
  <si>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</si>
  <si>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</si>
  <si>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</si>
  <si>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</si>
  <si>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</si>
  <si>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</si>
  <si>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</si>
  <si>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</si>
  <si>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</si>
  <si>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</si>
  <si>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</si>
  <si>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</si>
  <si>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</si>
  <si>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</si>
  <si>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</si>
  <si>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</si>
  <si>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</si>
  <si>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</si>
  <si>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</si>
  <si>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</si>
  <si>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</si>
  <si>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</si>
  <si>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</si>
  <si>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</si>
  <si>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</si>
  <si>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</si>
  <si>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</si>
  <si>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</si>
  <si>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</si>
  <si>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</si>
  <si>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</si>
  <si>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</si>
  <si>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</si>
  <si>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</si>
  <si>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</si>
  <si>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</si>
  <si>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</si>
  <si>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</si>
  <si>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</si>
  <si>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</si>
  <si>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</si>
  <si>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</si>
  <si>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</si>
  <si>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</si>
  <si>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</si>
  <si>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</si>
  <si>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</si>
  <si>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</si>
  <si>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</si>
  <si>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</si>
  <si>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</si>
  <si>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</si>
  <si>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</si>
  <si>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</si>
  <si>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</si>
  <si>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</si>
  <si>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</si>
  <si>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</si>
  <si>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</si>
  <si>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</si>
  <si>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</si>
  <si>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</si>
  <si>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</si>
  <si>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</si>
  <si>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</si>
  <si>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</si>
  <si>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</si>
  <si>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</si>
  <si>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</si>
  <si>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</si>
  <si>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</si>
  <si>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</si>
  <si>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</si>
  <si>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</si>
  <si>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</si>
  <si>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</si>
  <si>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</si>
  <si>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</si>
  <si>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</si>
  <si>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</si>
  <si>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</si>
  <si>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</si>
  <si>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</si>
  <si>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</si>
  <si>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</si>
  <si>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</si>
  <si>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</si>
  <si>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</si>
  <si>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</si>
  <si>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</si>
  <si>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</si>
  <si>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</si>
  <si>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</si>
  <si>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</si>
  <si>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</si>
  <si>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</si>
  <si>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</si>
  <si>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</si>
  <si>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</si>
  <si>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</si>
  <si>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</si>
  <si>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</si>
  <si>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</si>
  <si>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</si>
  <si>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</si>
  <si>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</si>
  <si>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</si>
  <si>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</si>
  <si>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</si>
  <si>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</si>
  <si>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</si>
  <si>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</si>
  <si>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</si>
  <si>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</si>
  <si>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</si>
  <si>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</si>
  <si>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</si>
  <si>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</si>
  <si>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</si>
  <si>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</si>
  <si>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</si>
  <si>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</si>
  <si>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</si>
  <si>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</si>
  <si>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</si>
  <si>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</si>
  <si>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</si>
  <si>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</si>
  <si>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</si>
  <si>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</si>
  <si>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</si>
  <si>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</si>
  <si>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</si>
  <si>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</si>
  <si>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</si>
  <si>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</si>
  <si>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</si>
  <si>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</si>
  <si>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</si>
  <si>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</si>
  <si>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</si>
  <si>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</si>
  <si>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</si>
  <si>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</si>
  <si>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</si>
  <si>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</si>
  <si>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</si>
  <si>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</si>
  <si>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</si>
  <si>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</si>
  <si>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</si>
  <si>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</si>
  <si>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</si>
  <si>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</si>
  <si>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</si>
  <si>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</si>
  <si>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</si>
  <si>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</si>
  <si>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</si>
  <si>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</si>
  <si>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</si>
  <si>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</si>
  <si>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</si>
  <si>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</si>
  <si>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</si>
  <si>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</si>
  <si>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</si>
  <si>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</si>
  <si>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</si>
  <si>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</si>
  <si>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</si>
  <si>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</si>
  <si>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</si>
  <si>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</si>
  <si>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</si>
  <si>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</si>
  <si>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</si>
  <si>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</si>
  <si>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</si>
  <si>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</si>
  <si>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</si>
  <si>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</si>
  <si>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</si>
  <si>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</si>
  <si>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</si>
  <si>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</si>
  <si>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</si>
  <si>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</si>
  <si>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</si>
  <si>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</si>
  <si>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</si>
  <si>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</si>
  <si>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</si>
  <si>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</si>
  <si>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</si>
  <si>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</si>
  <si>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</si>
  <si>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</si>
  <si>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</si>
  <si>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</si>
  <si>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</si>
  <si>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</si>
  <si>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</si>
  <si>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</si>
  <si>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</si>
  <si>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</si>
  <si>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</si>
  <si>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</si>
  <si>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</si>
  <si>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</si>
  <si>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</si>
  <si>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</si>
  <si>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</si>
  <si>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</si>
  <si>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</si>
  <si>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</si>
  <si>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</si>
  <si>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</si>
  <si>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</si>
  <si>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</si>
  <si>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</si>
  <si>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</si>
  <si>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</si>
  <si>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</si>
  <si>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</si>
  <si>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</si>
  <si>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</si>
  <si>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</si>
  <si>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</si>
  <si>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</si>
  <si>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</si>
  <si>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</si>
  <si>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</si>
  <si>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</si>
  <si>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</si>
  <si>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</si>
  <si>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</si>
  <si>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</si>
  <si>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</si>
  <si>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</si>
  <si>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</si>
  <si>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</si>
  <si>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</si>
  <si>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</si>
  <si>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</si>
  <si>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</si>
  <si>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</si>
  <si>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</si>
  <si>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</si>
  <si>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</si>
  <si>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</si>
  <si>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</si>
  <si>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</si>
  <si>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</si>
  <si>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</si>
  <si>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</si>
  <si>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</si>
  <si>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</si>
  <si>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</si>
  <si>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</si>
  <si>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</si>
  <si>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</si>
  <si>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</si>
  <si>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</si>
  <si>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</si>
  <si>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</si>
  <si>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</si>
  <si>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</si>
  <si>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</si>
  <si>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</si>
  <si>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</si>
  <si>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</si>
  <si>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</si>
  <si>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</si>
  <si>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</si>
  <si>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</si>
  <si>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</si>
  <si>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</si>
  <si>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</si>
  <si>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</si>
  <si>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</si>
  <si>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</si>
  <si>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</si>
  <si>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</si>
  <si>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</si>
  <si>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</si>
  <si>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</si>
  <si>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</si>
  <si>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</si>
  <si>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</si>
  <si>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</si>
  <si>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</si>
  <si>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</si>
  <si>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</si>
  <si>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</si>
  <si>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</si>
  <si>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</si>
  <si>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</si>
  <si>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</si>
  <si>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</si>
  <si>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</si>
  <si>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</si>
  <si>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</si>
  <si>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</si>
  <si>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</si>
  <si>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</si>
  <si>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</si>
  <si>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</si>
  <si>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</si>
  <si>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</si>
  <si>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</si>
  <si>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</si>
  <si>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</si>
  <si>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</si>
  <si>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</si>
  <si>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</si>
  <si>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</si>
  <si>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</si>
  <si>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</si>
  <si>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</si>
  <si>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</si>
  <si>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</si>
  <si>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</si>
  <si>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</si>
  <si>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</si>
  <si>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</si>
  <si>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</si>
  <si>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</si>
  <si>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</si>
  <si>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</si>
  <si>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</si>
  <si>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</si>
  <si>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</si>
  <si>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</si>
  <si>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</si>
  <si>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</si>
  <si>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</si>
  <si>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</si>
  <si>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</si>
  <si>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</si>
  <si>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</si>
  <si>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</si>
  <si>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</si>
  <si>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</si>
  <si>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</si>
  <si>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</si>
  <si>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</si>
  <si>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</si>
  <si>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</si>
  <si>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</si>
  <si>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</si>
  <si>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</si>
  <si>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</si>
  <si>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</si>
  <si>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</si>
  <si>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</si>
  <si>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</si>
  <si>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</si>
  <si>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</si>
  <si>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</si>
  <si>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</si>
  <si>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</si>
  <si>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</si>
  <si>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</si>
  <si>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</si>
  <si>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</si>
  <si>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</si>
  <si>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</si>
  <si>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</si>
  <si>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</si>
  <si>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</si>
  <si>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</si>
  <si>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</si>
  <si>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</si>
  <si>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</si>
  <si>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</si>
  <si>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</si>
  <si>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</si>
  <si>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</si>
  <si>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</si>
  <si>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</si>
  <si>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</si>
  <si>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</si>
  <si>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</si>
  <si>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</si>
  <si>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</si>
  <si>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</si>
  <si>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</si>
  <si>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</si>
  <si>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</si>
  <si>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</si>
  <si>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</si>
  <si>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</si>
  <si>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</si>
  <si>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</si>
  <si>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</si>
  <si>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</si>
  <si>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</si>
  <si>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</si>
  <si>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</si>
  <si>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</si>
  <si>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</si>
  <si>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</si>
  <si>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</si>
  <si>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</si>
  <si>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</si>
  <si>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</si>
  <si>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</si>
  <si>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</si>
  <si>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</si>
  <si>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</si>
  <si>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</si>
  <si>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</si>
  <si>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</si>
  <si>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</si>
  <si>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</si>
  <si>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</si>
  <si>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</si>
  <si>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</si>
  <si>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</si>
  <si>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</si>
  <si>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</si>
  <si>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</si>
  <si>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</si>
  <si>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</si>
  <si>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</si>
  <si>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</si>
  <si>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</si>
  <si>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</si>
  <si>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</si>
  <si>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</si>
  <si>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</si>
  <si>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</si>
  <si>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</si>
  <si>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</si>
  <si>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</si>
  <si>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</si>
  <si>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</si>
  <si>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</si>
  <si>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</si>
  <si>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</si>
  <si>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</si>
  <si>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</si>
  <si>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</si>
  <si>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</si>
  <si>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</si>
  <si>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</si>
  <si>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</si>
  <si>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</si>
  <si>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</si>
  <si>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</si>
  <si>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</si>
  <si>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</si>
  <si>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</si>
  <si>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</si>
  <si>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</si>
  <si>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</si>
  <si>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</si>
  <si>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</si>
  <si>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</si>
  <si>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</si>
  <si>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</si>
  <si>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</si>
  <si>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</si>
  <si>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</si>
  <si>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</si>
  <si>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</si>
  <si>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</si>
  <si>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</si>
  <si>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</si>
  <si>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</si>
  <si>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</si>
  <si>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</si>
  <si>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</si>
  <si>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</si>
  <si>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</si>
  <si>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</si>
  <si>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</si>
  <si>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</si>
  <si>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</si>
  <si>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</si>
  <si>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</si>
  <si>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</si>
  <si>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</si>
  <si>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</si>
  <si>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</si>
  <si>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</si>
  <si>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</si>
  <si>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</si>
  <si>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</si>
  <si>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</si>
  <si>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</si>
  <si>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</si>
  <si>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</si>
  <si>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</si>
  <si>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</si>
  <si>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</si>
  <si>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</si>
  <si>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</si>
  <si>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</si>
  <si>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</si>
  <si>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</si>
  <si>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</si>
  <si>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</si>
  <si>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</si>
  <si>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</si>
  <si>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</si>
  <si>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</si>
  <si>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</si>
  <si>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</si>
  <si>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</si>
  <si>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</si>
  <si>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</si>
  <si>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</si>
  <si>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</si>
  <si>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</si>
  <si>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</si>
  <si>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</si>
  <si>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</si>
  <si>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</si>
  <si>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</si>
  <si>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</si>
  <si>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</si>
  <si>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</si>
  <si>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</si>
  <si>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</si>
  <si>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</si>
  <si>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</si>
  <si>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</si>
  <si>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</si>
  <si>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</si>
  <si>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</si>
  <si>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</si>
  <si>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</si>
  <si>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</si>
  <si>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</si>
  <si>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</si>
  <si>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</si>
  <si>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</si>
  <si>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</si>
  <si>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</si>
  <si>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</si>
  <si>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</si>
  <si>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</si>
  <si>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</si>
  <si>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</si>
  <si>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</si>
  <si>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</si>
  <si>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</si>
  <si>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</si>
  <si>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</si>
  <si>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</si>
  <si>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</si>
  <si>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</si>
  <si>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</si>
  <si>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</si>
  <si>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</si>
  <si>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</si>
  <si>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</si>
  <si>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</si>
  <si>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</si>
  <si>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</si>
  <si>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</si>
  <si>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</si>
  <si>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</si>
  <si>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</si>
  <si>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</si>
  <si>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</si>
  <si>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</si>
  <si>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</si>
  <si>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</si>
  <si>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</si>
  <si>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</si>
  <si>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</si>
  <si>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</si>
  <si>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</si>
  <si>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</si>
  <si>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</si>
  <si>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</si>
  <si>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</si>
  <si>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</si>
  <si>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</si>
  <si>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</si>
  <si>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</si>
  <si>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</si>
  <si>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</si>
  <si>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</si>
  <si>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</si>
  <si>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</si>
  <si>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</si>
  <si>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</si>
  <si>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</si>
  <si>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</si>
  <si>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</si>
  <si>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</si>
  <si>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</si>
  <si>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</si>
  <si>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</si>
  <si>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</si>
  <si>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</si>
  <si>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</si>
  <si>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</si>
  <si>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</si>
  <si>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</si>
  <si>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</si>
  <si>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</si>
  <si>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</si>
  <si>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</si>
  <si>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</si>
  <si>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</si>
  <si>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</si>
  <si>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</si>
  <si>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</si>
  <si>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</si>
  <si>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</si>
  <si>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</si>
  <si>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</si>
  <si>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</si>
  <si>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</si>
  <si>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</si>
  <si>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</si>
  <si>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</si>
  <si>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</si>
  <si>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</si>
  <si>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</si>
  <si>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</si>
  <si>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</si>
  <si>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</si>
  <si>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</si>
  <si>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</si>
  <si>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</si>
  <si>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</si>
  <si>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</si>
  <si>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</si>
  <si>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</si>
  <si>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</si>
  <si>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</si>
  <si>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</si>
  <si>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</si>
  <si>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</si>
  <si>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</si>
  <si>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</si>
  <si>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</si>
  <si>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</si>
  <si>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</si>
  <si>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</si>
  <si>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</si>
  <si>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</si>
  <si>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</si>
  <si>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</si>
  <si>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</si>
  <si>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</si>
  <si>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</si>
  <si>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</si>
  <si>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</si>
  <si>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</si>
  <si>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</si>
  <si>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</si>
  <si>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</si>
  <si>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</si>
  <si>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</si>
  <si>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</si>
  <si>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</si>
  <si>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</si>
  <si>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</si>
  <si>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</si>
  <si>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</si>
  <si>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</si>
  <si>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</si>
  <si>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</si>
  <si>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</si>
  <si>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</si>
  <si>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</si>
  <si>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</si>
  <si>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</si>
  <si>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</si>
  <si>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</si>
  <si>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</si>
  <si>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</si>
  <si>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</si>
  <si>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</si>
  <si>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</si>
  <si>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</si>
  <si>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</si>
  <si>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</si>
  <si>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</si>
  <si>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</si>
  <si>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</si>
  <si>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</si>
  <si>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</si>
  <si>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</si>
  <si>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</si>
  <si>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</si>
  <si>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</si>
  <si>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</si>
  <si>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</si>
  <si>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</si>
  <si>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</si>
  <si>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</si>
  <si>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</si>
  <si>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</si>
  <si>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</si>
  <si>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</si>
  <si>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</si>
  <si>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</si>
  <si>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</si>
  <si>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</si>
  <si>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</si>
  <si>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</si>
  <si>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</si>
  <si>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</si>
  <si>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</si>
  <si>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</si>
  <si>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</si>
  <si>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</si>
  <si>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</si>
  <si>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</si>
  <si>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</si>
  <si>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</si>
  <si>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</si>
  <si>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</si>
  <si>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</si>
  <si>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</si>
  <si>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</si>
  <si>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</si>
  <si>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</si>
  <si>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</si>
  <si>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</si>
  <si>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</si>
  <si>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</si>
  <si>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</si>
  <si>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</si>
  <si>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</si>
  <si>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</si>
  <si>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</si>
  <si>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</si>
  <si>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</si>
  <si>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</si>
  <si>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</si>
  <si>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</si>
  <si>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</si>
  <si>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</si>
  <si>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</si>
  <si>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</si>
  <si>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</si>
  <si>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</si>
  <si>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</si>
  <si>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</si>
  <si>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</si>
  <si>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</si>
  <si>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</si>
  <si>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</si>
  <si>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</si>
  <si>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</si>
  <si>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</si>
  <si>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</si>
  <si>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</si>
  <si>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</si>
  <si>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</si>
  <si>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</si>
  <si>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</si>
  <si>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</si>
  <si>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</si>
  <si>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</si>
  <si>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</si>
  <si>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</si>
  <si>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</si>
  <si>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</si>
  <si>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</si>
  <si>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</si>
  <si>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</si>
  <si>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</si>
  <si>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</si>
  <si>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</si>
  <si>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</si>
  <si>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</si>
  <si>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</si>
  <si>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</si>
  <si>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</si>
  <si>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</si>
  <si>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</si>
  <si>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</si>
  <si>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</si>
  <si>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</si>
  <si>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</si>
  <si>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</si>
  <si>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</si>
  <si>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</si>
  <si>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</si>
  <si>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</si>
  <si>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</si>
  <si>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</si>
  <si>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</si>
  <si>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</si>
  <si>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</si>
  <si>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</si>
  <si>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</si>
  <si>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</si>
  <si>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</si>
  <si>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</si>
  <si>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</si>
  <si>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</si>
  <si>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</si>
  <si>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</si>
  <si>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</si>
  <si>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</si>
  <si>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</si>
  <si>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</si>
  <si>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</si>
  <si>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</si>
  <si>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</si>
  <si>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</si>
  <si>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</si>
  <si>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</si>
  <si>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</si>
  <si>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</si>
  <si>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</si>
  <si>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</si>
  <si>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</si>
  <si>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</si>
  <si>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</si>
  <si>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</si>
  <si>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</si>
  <si>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</si>
  <si>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</si>
  <si>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</si>
  <si>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</si>
  <si>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</si>
  <si>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</si>
  <si>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</si>
  <si>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</si>
  <si>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</si>
  <si>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</si>
  <si>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</si>
  <si>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</si>
  <si>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</si>
  <si>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</si>
  <si>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</si>
  <si>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</si>
  <si>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</si>
  <si>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</si>
  <si>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</si>
  <si>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</si>
  <si>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</si>
  <si>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</si>
  <si>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</si>
  <si>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</si>
  <si>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</si>
  <si>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</si>
  <si>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</si>
  <si>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</si>
  <si>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</si>
  <si>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</si>
  <si>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</si>
  <si>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</si>
  <si>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</si>
  <si>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</si>
  <si>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</si>
  <si>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</si>
  <si>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</si>
  <si>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</si>
  <si>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</si>
  <si>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</si>
  <si>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</si>
  <si>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</si>
  <si>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</si>
  <si>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</si>
  <si>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</si>
  <si>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</si>
  <si>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</si>
  <si>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</si>
  <si>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</si>
  <si>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</si>
  <si>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</si>
  <si>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</si>
  <si>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</si>
  <si>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</si>
  <si>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</si>
  <si>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</si>
  <si>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</si>
  <si>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</si>
  <si>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</si>
  <si>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</si>
  <si>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</si>
  <si>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</si>
  <si>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</si>
  <si>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</si>
  <si>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</si>
  <si>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</si>
  <si>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</si>
  <si>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</si>
  <si>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</si>
  <si>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</si>
  <si>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</si>
  <si>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</si>
  <si>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</si>
  <si>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</si>
  <si>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</si>
  <si>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</si>
  <si>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</si>
  <si>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</si>
  <si>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</si>
  <si>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</si>
  <si>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</si>
  <si>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</si>
  <si>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</si>
  <si>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</si>
  <si>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</si>
  <si>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</si>
  <si>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</si>
  <si>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</si>
  <si>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</si>
  <si>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</si>
  <si>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</si>
  <si>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</si>
  <si>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</si>
  <si>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</si>
  <si>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</si>
  <si>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</si>
  <si>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</si>
  <si>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</si>
  <si>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</si>
  <si>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</si>
  <si>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</si>
  <si>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</si>
  <si>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</si>
  <si>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</si>
  <si>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</si>
  <si>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</si>
  <si>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</si>
  <si>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</si>
  <si>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</si>
  <si>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</si>
  <si>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</si>
  <si>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</si>
  <si>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</si>
  <si>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</si>
  <si>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</si>
  <si>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</si>
  <si>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</si>
  <si>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</si>
  <si>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</si>
  <si>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</si>
  <si>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</si>
  <si>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</si>
  <si>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</si>
  <si>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</si>
  <si>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</si>
  <si>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</si>
  <si>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</si>
  <si>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</si>
  <si>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</si>
  <si>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</si>
  <si>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</si>
  <si>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</si>
  <si>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</si>
  <si>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</si>
  <si>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</si>
  <si>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</si>
  <si>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</si>
  <si>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</si>
  <si>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</si>
  <si>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</si>
  <si>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</si>
  <si>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</si>
  <si>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</si>
  <si>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</si>
  <si>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</si>
  <si>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</si>
  <si>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</si>
  <si>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</si>
  <si>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</si>
  <si>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</si>
  <si>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</si>
  <si>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</si>
  <si>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</si>
  <si>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</si>
  <si>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</si>
  <si>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</si>
  <si>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</si>
  <si>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</si>
  <si>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</si>
  <si>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</si>
  <si>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</si>
  <si>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</si>
  <si>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</si>
  <si>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</si>
  <si>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</si>
  <si>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</si>
  <si>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</si>
  <si>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</si>
  <si>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</si>
  <si>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</si>
  <si>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</si>
  <si>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</si>
  <si>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</si>
  <si>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</si>
  <si>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</si>
  <si>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</si>
  <si>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</si>
  <si>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</si>
  <si>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</si>
  <si>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</si>
  <si>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</si>
  <si>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</si>
  <si>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</si>
  <si>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</si>
  <si>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</si>
  <si>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</si>
  <si>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</si>
  <si>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</si>
  <si>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</si>
  <si>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</si>
  <si>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</si>
  <si>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</si>
  <si>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</si>
  <si>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</si>
  <si>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</si>
  <si>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</si>
  <si>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</si>
  <si>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</si>
  <si>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</si>
  <si>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</si>
  <si>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</si>
  <si>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</si>
  <si>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</si>
  <si>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</si>
  <si>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</si>
  <si>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</si>
  <si>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</si>
  <si>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</si>
  <si>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</si>
  <si>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</si>
  <si>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</si>
  <si>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</si>
  <si>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</si>
  <si>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</si>
  <si>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</si>
  <si>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</si>
  <si>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</si>
  <si>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</si>
  <si>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</si>
  <si>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</si>
  <si>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</si>
  <si>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</si>
  <si>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</si>
  <si>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</si>
  <si>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</si>
  <si>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</si>
  <si>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</si>
  <si>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</si>
  <si>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</si>
  <si>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</si>
  <si>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</si>
  <si>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</si>
  <si>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</si>
  <si>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</si>
  <si>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</si>
  <si>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</si>
  <si>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</si>
  <si>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</si>
  <si>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</si>
  <si>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</si>
  <si>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</si>
  <si>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</si>
  <si>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</si>
  <si>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</si>
  <si>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</si>
  <si>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</si>
  <si>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</si>
  <si>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</si>
  <si>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</si>
  <si>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</si>
  <si>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</si>
  <si>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</si>
  <si>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</si>
  <si>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</si>
  <si>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</si>
  <si>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</si>
  <si>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</si>
  <si>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</si>
  <si>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</si>
  <si>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</si>
  <si>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</si>
  <si>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</si>
  <si>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</si>
  <si>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</si>
  <si>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</si>
  <si>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</si>
  <si>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</si>
  <si>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</si>
  <si>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</si>
  <si>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</si>
  <si>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</si>
  <si>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</si>
  <si>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</si>
  <si>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</si>
  <si>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</si>
  <si>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</si>
  <si>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</si>
  <si>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</si>
  <si>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</si>
  <si>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</si>
  <si>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</si>
  <si>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</si>
  <si>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</si>
  <si>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</si>
  <si>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</si>
  <si>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</si>
  <si>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</si>
  <si>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</si>
  <si>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</si>
  <si>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</si>
  <si>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</si>
  <si>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</si>
  <si>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</si>
  <si>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</si>
  <si>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</si>
  <si>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</si>
  <si>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</si>
  <si>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</si>
  <si>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</si>
  <si>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</si>
  <si>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</si>
  <si>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</si>
  <si>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</si>
  <si>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</si>
  <si>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</si>
  <si>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</si>
  <si>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</si>
  <si>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</si>
  <si>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</si>
  <si>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</si>
  <si>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</si>
  <si>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</si>
  <si>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</si>
  <si>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</si>
  <si>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</si>
  <si>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</si>
  <si>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</si>
  <si>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</si>
  <si>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</si>
  <si>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</si>
  <si>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</si>
  <si>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</si>
  <si>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</si>
  <si>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</si>
  <si>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</si>
  <si>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</si>
  <si>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</si>
  <si>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</si>
  <si>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</si>
  <si>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</si>
  <si>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</si>
  <si>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</si>
  <si>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</si>
  <si>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</si>
  <si>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</si>
  <si>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</si>
  <si>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</si>
  <si>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</si>
  <si>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</si>
  <si>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</si>
  <si>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</si>
  <si>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</si>
  <si>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</si>
  <si>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</si>
  <si>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</si>
  <si>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</si>
  <si>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</si>
  <si>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</si>
  <si>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</si>
  <si>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</si>
  <si>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</si>
  <si>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</si>
  <si>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</si>
  <si>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</si>
  <si>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</si>
  <si>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</si>
  <si>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</si>
  <si>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</si>
  <si>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</si>
  <si>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</si>
  <si>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</si>
  <si>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</si>
  <si>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</si>
  <si>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</si>
  <si>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</si>
  <si>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</si>
  <si>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</si>
  <si>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</si>
  <si>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</si>
  <si>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</si>
  <si>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</si>
  <si>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</si>
  <si>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</si>
  <si>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</si>
  <si>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</si>
  <si>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</si>
  <si>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</si>
  <si>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</si>
  <si>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</si>
  <si>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</si>
  <si>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</si>
  <si>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</si>
  <si>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</si>
  <si>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</si>
  <si>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</si>
  <si>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</si>
  <si>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</si>
  <si>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</si>
  <si>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</si>
  <si>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</si>
  <si>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</si>
  <si>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</si>
  <si>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</si>
  <si>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</si>
  <si>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</si>
  <si>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</si>
  <si>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</si>
  <si>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</si>
  <si>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</si>
  <si>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</si>
  <si>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</si>
  <si>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</si>
  <si>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</si>
  <si>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</si>
  <si>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</si>
  <si>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</si>
  <si>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</si>
  <si>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</si>
  <si>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</si>
  <si>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</si>
  <si>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</si>
  <si>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</si>
  <si>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</si>
  <si>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</si>
  <si>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</si>
  <si>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</si>
  <si>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</si>
  <si>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</si>
  <si>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</si>
  <si>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</si>
  <si>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</si>
  <si>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</si>
  <si>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</si>
  <si>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</si>
  <si>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</si>
  <si>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</si>
  <si>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</si>
  <si>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</si>
  <si>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</si>
  <si>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</si>
  <si>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</si>
  <si>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</si>
  <si>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</si>
  <si>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</si>
  <si>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</si>
  <si>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</si>
  <si>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</si>
  <si>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</si>
  <si>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</si>
  <si>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</si>
  <si>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</si>
  <si>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</si>
  <si>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</si>
  <si>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</si>
  <si>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</si>
  <si>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</si>
  <si>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</si>
  <si>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</si>
  <si>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</si>
  <si>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</si>
  <si>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</si>
  <si>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</si>
  <si>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</si>
  <si>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</si>
  <si>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</si>
  <si>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</si>
  <si>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</si>
  <si>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</si>
  <si>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</si>
  <si>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</si>
  <si>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</si>
  <si>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</si>
  <si>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</si>
  <si>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</si>
  <si>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</si>
  <si>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</si>
  <si>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</si>
  <si>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</si>
  <si>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</si>
  <si>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</si>
  <si>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</si>
  <si>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</si>
  <si>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</si>
  <si>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</si>
  <si>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</si>
  <si>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</si>
  <si>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</si>
  <si>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</si>
  <si>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</si>
  <si>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</si>
  <si>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</si>
  <si>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</si>
  <si>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</si>
  <si>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</si>
  <si>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</si>
  <si>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</si>
  <si>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</si>
  <si>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</si>
  <si>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</si>
  <si>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</si>
  <si>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</si>
  <si>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</si>
  <si>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</si>
  <si>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</si>
  <si>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</si>
  <si>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</si>
  <si>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</si>
  <si>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</si>
  <si>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</si>
  <si>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</si>
  <si>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</si>
  <si>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</si>
  <si>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</si>
  <si>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</si>
  <si>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</si>
  <si>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</si>
  <si>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</si>
  <si>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</si>
  <si>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</si>
  <si>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</si>
  <si>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</si>
  <si>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</si>
  <si>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</si>
  <si>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</si>
  <si>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</si>
  <si>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</si>
  <si>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</si>
  <si>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</si>
  <si>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</si>
  <si>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</si>
  <si>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</si>
  <si>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</si>
  <si>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</si>
  <si>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</si>
  <si>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</si>
  <si>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</si>
  <si>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</si>
  <si>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</si>
  <si>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</si>
  <si>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</si>
  <si>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</si>
  <si>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</si>
  <si>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</si>
  <si>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</si>
  <si>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</si>
  <si>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</si>
  <si>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</si>
  <si>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</si>
  <si>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</si>
  <si>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</si>
  <si>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</si>
  <si>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</si>
  <si>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</si>
  <si>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</si>
  <si>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</si>
  <si>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</si>
  <si>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</si>
  <si>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</si>
  <si>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</si>
  <si>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</si>
  <si>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</si>
  <si>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</si>
  <si>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</si>
  <si>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</si>
  <si>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</si>
  <si>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</si>
  <si>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</si>
  <si>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</si>
  <si>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</si>
  <si>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</si>
  <si>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</si>
  <si>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</si>
  <si>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</si>
  <si>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</si>
  <si>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</si>
  <si>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</si>
  <si>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</si>
  <si>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</si>
  <si>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</si>
  <si>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</si>
  <si>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</si>
  <si>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</si>
  <si>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</si>
  <si>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</si>
  <si>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</si>
  <si>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</si>
  <si>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</si>
  <si>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</si>
  <si>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</si>
  <si>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</si>
  <si>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</si>
  <si>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</si>
  <si>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</si>
  <si>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</si>
  <si>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</si>
  <si>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</si>
  <si>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</si>
  <si>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</si>
  <si>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</si>
  <si>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</si>
  <si>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</si>
  <si>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</si>
  <si>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</si>
  <si>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</si>
  <si>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</si>
  <si>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</si>
  <si>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</si>
  <si>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</si>
  <si>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</si>
  <si>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</si>
  <si>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</si>
  <si>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</si>
  <si>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</si>
  <si>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</si>
  <si>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</si>
  <si>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</si>
  <si>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</si>
  <si>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</si>
  <si>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</si>
  <si>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</si>
  <si>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</si>
  <si>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</si>
  <si>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</si>
  <si>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</si>
  <si>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</si>
  <si>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</si>
  <si>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</si>
  <si>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</si>
  <si>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</si>
  <si>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</si>
  <si>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</si>
  <si>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</si>
  <si>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</si>
  <si>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</si>
  <si>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</si>
  <si>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</si>
  <si>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</si>
  <si>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</si>
  <si>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</si>
  <si>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</si>
  <si>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</si>
  <si>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</si>
  <si>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</si>
  <si>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</si>
  <si>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</si>
  <si>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</si>
  <si>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</si>
  <si>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</si>
  <si>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</si>
  <si>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</si>
  <si>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</si>
  <si>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</si>
  <si>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</si>
  <si>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</si>
  <si>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</si>
  <si>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</si>
  <si>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</si>
  <si>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</si>
  <si>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</si>
  <si>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</si>
  <si>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</si>
  <si>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</si>
  <si>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</si>
  <si>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</si>
  <si>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</si>
  <si>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</si>
  <si>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</si>
  <si>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</si>
  <si>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</si>
  <si>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</si>
  <si>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</si>
  <si>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</si>
  <si>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</si>
  <si>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</si>
  <si>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</si>
  <si>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</si>
  <si>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</si>
  <si>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</si>
  <si>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</si>
  <si>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</si>
  <si>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</si>
  <si>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</si>
  <si>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</si>
  <si>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</si>
  <si>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</si>
  <si>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</si>
  <si>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</si>
  <si>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</si>
  <si>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</si>
  <si>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</si>
  <si>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</si>
  <si>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</si>
  <si>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</si>
  <si>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</si>
  <si>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</si>
  <si>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</si>
  <si>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</si>
  <si>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</si>
  <si>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</si>
  <si>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</si>
  <si>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</si>
  <si>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</si>
  <si>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</si>
  <si>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</si>
  <si>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</si>
  <si>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</si>
  <si>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</si>
  <si>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</si>
  <si>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</si>
  <si>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</si>
  <si>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</si>
  <si>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</si>
  <si>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</si>
  <si>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</si>
  <si>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</si>
  <si>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</si>
  <si>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</si>
  <si>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</si>
  <si>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</si>
  <si>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</si>
  <si>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</si>
  <si>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</si>
  <si>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</si>
  <si>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</si>
  <si>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</si>
  <si>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</si>
  <si>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</si>
  <si>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</si>
  <si>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</si>
  <si>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</si>
  <si>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</si>
  <si>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</si>
  <si>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</si>
  <si>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</si>
  <si>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</si>
  <si>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</si>
  <si>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</si>
  <si>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</si>
  <si>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</si>
  <si>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</si>
  <si>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</si>
  <si>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</si>
  <si>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</si>
  <si>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</si>
  <si>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</si>
  <si>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</si>
  <si>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</si>
  <si>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</si>
  <si>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</si>
  <si>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</si>
  <si>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</si>
  <si>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</si>
  <si>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</si>
  <si>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</si>
  <si>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</si>
  <si>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</si>
  <si>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</si>
  <si>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</si>
  <si>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</si>
  <si>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</si>
  <si>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</si>
  <si>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</si>
  <si>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</si>
  <si>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</si>
  <si>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</si>
  <si>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</si>
  <si>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</si>
  <si>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</si>
  <si>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</si>
  <si>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</si>
  <si>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</si>
  <si>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</si>
  <si>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</si>
  <si>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</si>
  <si>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</si>
  <si>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</si>
  <si>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</si>
  <si>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</si>
  <si>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</si>
  <si>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</si>
  <si>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</si>
  <si>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</si>
  <si>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</si>
  <si>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</si>
  <si>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</si>
  <si>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</si>
  <si>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</si>
  <si>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</si>
  <si>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</si>
  <si>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</si>
  <si>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</si>
  <si>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</si>
  <si>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</si>
  <si>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</si>
  <si>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</si>
  <si>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</si>
  <si>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</si>
  <si>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</si>
  <si>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</si>
  <si>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</si>
  <si>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</si>
  <si>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</si>
  <si>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</si>
  <si>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</si>
  <si>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</si>
  <si>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</si>
  <si>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</si>
  <si>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</si>
  <si>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</si>
  <si>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</si>
  <si>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</si>
  <si>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</si>
  <si>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</si>
  <si>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</si>
  <si>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</si>
  <si>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</si>
  <si>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</si>
  <si>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</si>
  <si>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</si>
  <si>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</si>
  <si>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</si>
  <si>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</si>
  <si>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</si>
  <si>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</si>
  <si>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</si>
  <si>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</si>
  <si>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</si>
  <si>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</si>
  <si>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</si>
  <si>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</si>
  <si>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</si>
  <si>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</si>
  <si>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</si>
  <si>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</si>
  <si>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</si>
  <si>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</si>
  <si>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</si>
  <si>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</si>
  <si>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</si>
  <si>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</si>
  <si>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</si>
  <si>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</si>
  <si>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</si>
  <si>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</si>
  <si>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</si>
  <si>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</si>
  <si>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</si>
  <si>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</si>
  <si>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</si>
  <si>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</si>
  <si>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</si>
  <si>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</si>
  <si>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</si>
  <si>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</si>
  <si>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</si>
  <si>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</si>
  <si>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</si>
  <si>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</si>
  <si>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</si>
  <si>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</si>
  <si>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</si>
  <si>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</si>
  <si>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</si>
  <si>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</si>
  <si>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</si>
  <si>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</si>
  <si>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</si>
  <si>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</si>
  <si>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</si>
  <si>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</si>
  <si>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</si>
  <si>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</si>
  <si>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</si>
  <si>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</si>
  <si>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</si>
  <si>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</si>
  <si>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</si>
  <si>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</si>
  <si>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</si>
  <si>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</si>
  <si>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</si>
  <si>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</si>
  <si>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</si>
  <si>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</si>
  <si>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</si>
  <si>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</si>
  <si>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</si>
  <si>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</si>
  <si>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</si>
  <si>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</si>
  <si>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</si>
  <si>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</si>
  <si>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</si>
  <si>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</si>
  <si>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</si>
  <si>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</si>
  <si>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</si>
  <si>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</si>
  <si>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</si>
  <si>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</si>
  <si>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</si>
  <si>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</si>
  <si>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</si>
  <si>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</si>
  <si>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</si>
  <si>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</si>
  <si>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</si>
  <si>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</si>
  <si>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</si>
  <si>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</si>
  <si>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</si>
  <si>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</si>
  <si>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</si>
  <si>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</si>
  <si>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</si>
  <si>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</si>
  <si>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</si>
  <si>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</si>
  <si>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</si>
  <si>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</si>
  <si>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</si>
  <si>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</si>
  <si>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</si>
  <si>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</si>
  <si>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</si>
  <si>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</si>
  <si>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</si>
  <si>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</si>
  <si>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</si>
  <si>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</si>
  <si>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</si>
  <si>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</si>
  <si>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</si>
  <si>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</si>
  <si>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</si>
  <si>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</si>
  <si>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</si>
  <si>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</si>
  <si>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</si>
  <si>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</si>
  <si>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</si>
  <si>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</si>
  <si>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</si>
  <si>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</si>
  <si>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</si>
  <si>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</si>
  <si>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</si>
  <si>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</si>
  <si>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</si>
  <si>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</si>
  <si>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</si>
  <si>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</si>
  <si>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</si>
  <si>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</si>
  <si>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</si>
  <si>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</si>
  <si>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</si>
  <si>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</si>
  <si>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</si>
  <si>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</si>
  <si>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</si>
  <si>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</si>
  <si>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</si>
  <si>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</si>
  <si>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</si>
  <si>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</si>
  <si>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</si>
  <si>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</si>
  <si>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</si>
  <si>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</si>
  <si>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</si>
  <si>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</si>
  <si>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</si>
  <si>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</si>
  <si>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</si>
  <si>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</si>
  <si>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</si>
  <si>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</si>
  <si>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</si>
  <si>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</si>
  <si>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</si>
  <si>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</si>
  <si>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</si>
  <si>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</si>
  <si>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</si>
  <si>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</si>
  <si>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</si>
  <si>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</si>
  <si>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</si>
  <si>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</si>
  <si>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</si>
  <si>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</si>
  <si>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</si>
  <si>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</si>
  <si>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</si>
  <si>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</si>
  <si>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</si>
  <si>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</si>
  <si>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</si>
  <si>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</si>
  <si>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</si>
  <si>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</si>
  <si>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</si>
  <si>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</si>
  <si>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</si>
  <si>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</si>
  <si>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</si>
  <si>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</si>
  <si>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</si>
  <si>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</si>
  <si>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</si>
  <si>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</si>
  <si>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</si>
  <si>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</si>
  <si>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</si>
  <si>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</si>
  <si>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</si>
  <si>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</si>
  <si>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</si>
  <si>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</si>
  <si>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</si>
  <si>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</si>
  <si>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</si>
  <si>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</si>
  <si>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</si>
  <si>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</si>
  <si>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</si>
  <si>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</si>
  <si>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</si>
  <si>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</si>
  <si>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</si>
  <si>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</si>
  <si>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</si>
  <si>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</si>
  <si>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</si>
  <si>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</si>
  <si>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</si>
  <si>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</si>
  <si>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</si>
  <si>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</si>
  <si>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</si>
  <si>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</si>
  <si>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</si>
  <si>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</si>
  <si>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</si>
  <si>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</si>
  <si>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</si>
  <si>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</si>
  <si>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</si>
  <si>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</si>
  <si>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</si>
  <si>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</si>
  <si>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</si>
  <si>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</si>
  <si>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</si>
  <si>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</si>
  <si>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</si>
  <si>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</si>
  <si>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</si>
  <si>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</si>
  <si>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</si>
  <si>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</si>
  <si>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</si>
  <si>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</si>
  <si>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</si>
  <si>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</si>
  <si>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</si>
  <si>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</si>
  <si>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</si>
  <si>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</si>
  <si>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</si>
  <si>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</si>
  <si>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</si>
  <si>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</si>
  <si>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</si>
  <si>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</si>
  <si>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</si>
  <si>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</si>
  <si>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</si>
  <si>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</si>
  <si>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</si>
  <si>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</si>
  <si>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</si>
  <si>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</si>
  <si>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</si>
  <si>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</si>
  <si>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</si>
  <si>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</si>
  <si>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</si>
  <si>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</si>
  <si>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</si>
  <si>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</si>
  <si>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</si>
  <si>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</si>
  <si>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</si>
  <si>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</si>
  <si>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</si>
  <si>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</si>
  <si>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</si>
  <si>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</si>
  <si>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</si>
  <si>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</si>
  <si>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</si>
  <si>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</si>
  <si>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</si>
  <si>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</si>
  <si>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</si>
  <si>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</si>
  <si>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</si>
  <si>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</si>
  <si>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</si>
  <si>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</si>
  <si>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</si>
  <si>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</si>
  <si>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</si>
  <si>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</si>
  <si>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</si>
  <si>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</si>
  <si>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</si>
  <si>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</si>
  <si>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</si>
  <si>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</si>
  <si>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</si>
  <si>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</si>
  <si>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</si>
  <si>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</si>
  <si>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</si>
  <si>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</si>
  <si>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</si>
  <si>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</si>
  <si>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</si>
  <si>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</si>
  <si>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</si>
  <si>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</si>
  <si>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</si>
  <si>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</si>
  <si>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</si>
  <si>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</si>
  <si>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</si>
  <si>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</si>
  <si>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</si>
  <si>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</si>
  <si>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</si>
  <si>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</si>
  <si>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</si>
  <si>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</si>
  <si>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</si>
  <si>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</si>
  <si>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</si>
  <si>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</si>
  <si>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</si>
  <si>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</si>
  <si>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</si>
  <si>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</si>
  <si>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</si>
  <si>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</si>
  <si>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</si>
  <si>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</si>
  <si>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</si>
  <si>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</si>
  <si>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</si>
  <si>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</si>
  <si>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</si>
  <si>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</si>
  <si>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</si>
  <si>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</si>
  <si>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</si>
  <si>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</si>
  <si>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</si>
  <si>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</si>
  <si>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</si>
  <si>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</si>
  <si>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</si>
  <si>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</si>
  <si>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</si>
  <si>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</si>
  <si>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</si>
  <si>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</si>
  <si>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</si>
  <si>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</si>
  <si>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</si>
  <si>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</si>
  <si>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</si>
  <si>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</si>
  <si>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</si>
  <si>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</si>
  <si>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</si>
  <si>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</si>
  <si>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</si>
  <si>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</si>
  <si>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</si>
  <si>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</si>
  <si>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</si>
  <si>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</si>
  <si>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</si>
  <si>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</si>
  <si>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</si>
  <si>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</si>
  <si>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</si>
  <si>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</si>
  <si>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</si>
  <si>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</si>
  <si>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</si>
  <si>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</si>
  <si>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</si>
  <si>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</si>
  <si>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</si>
  <si>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</si>
  <si>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</si>
  <si>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</si>
  <si>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</si>
  <si>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</si>
  <si>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</si>
  <si>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</si>
  <si>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</si>
  <si>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</si>
  <si>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</si>
  <si>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</si>
  <si>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</si>
  <si>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</si>
  <si>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</si>
  <si>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</si>
  <si>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</si>
  <si>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</si>
  <si>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</si>
  <si>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</si>
  <si>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</si>
  <si>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</si>
  <si>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</si>
  <si>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</si>
  <si>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</si>
  <si>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</si>
  <si>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</si>
  <si>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</si>
  <si>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</si>
  <si>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</si>
  <si>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</si>
  <si>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</si>
  <si>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</si>
  <si>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</si>
  <si>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</si>
  <si>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</si>
  <si>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</si>
  <si>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</si>
  <si>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</si>
  <si>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</si>
  <si>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</si>
  <si>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</si>
  <si>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</si>
  <si>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</si>
  <si>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</si>
  <si>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</si>
  <si>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</si>
  <si>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</si>
  <si>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</si>
  <si>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</si>
  <si>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</si>
  <si>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</si>
  <si>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</si>
  <si>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</si>
  <si>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</si>
  <si>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</si>
  <si>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</si>
  <si>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</si>
  <si>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</si>
  <si>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</si>
  <si>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</si>
  <si>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</si>
  <si>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</si>
  <si>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</si>
  <si>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</si>
  <si>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</si>
  <si>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</si>
  <si>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</si>
  <si>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</si>
  <si>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</si>
  <si>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</si>
  <si>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</si>
  <si>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</si>
  <si>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</si>
  <si>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</si>
  <si>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</si>
  <si>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</si>
  <si>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</si>
  <si>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</si>
  <si>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</si>
  <si>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</si>
  <si>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</si>
  <si>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</si>
  <si>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</si>
  <si>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</si>
  <si>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</si>
  <si>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</si>
  <si>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</si>
  <si>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</si>
  <si>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</si>
  <si>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</si>
  <si>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</si>
  <si>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</si>
  <si>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</si>
  <si>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</si>
  <si>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</si>
  <si>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</si>
  <si>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</si>
  <si>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</si>
  <si>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</si>
  <si>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</si>
  <si>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</si>
  <si>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</si>
  <si>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</si>
  <si>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</si>
  <si>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</si>
  <si>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</si>
  <si>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</si>
  <si>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</si>
  <si>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</si>
  <si>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</si>
  <si>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</si>
  <si>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</si>
  <si>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</si>
  <si>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</si>
  <si>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</si>
  <si>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</si>
  <si>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</si>
  <si>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</si>
  <si>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</si>
  <si>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</si>
  <si>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</si>
  <si>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</si>
  <si>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</si>
  <si>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</si>
  <si>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</si>
  <si>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</si>
  <si>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</si>
  <si>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</si>
  <si>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</si>
  <si>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</si>
  <si>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</si>
  <si>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</si>
  <si>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</si>
  <si>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</si>
  <si>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</si>
  <si>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</si>
  <si>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</si>
  <si>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</si>
  <si>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</si>
  <si>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</si>
  <si>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</si>
  <si>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</si>
  <si>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</si>
  <si>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</si>
  <si>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</si>
  <si>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</si>
  <si>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</si>
  <si>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</si>
  <si>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</si>
  <si>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</si>
  <si>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</si>
  <si>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</si>
  <si>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</si>
  <si>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</si>
  <si>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</si>
  <si>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</si>
  <si>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</si>
  <si>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</si>
  <si>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</si>
  <si>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</si>
  <si>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</si>
  <si>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</si>
  <si>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</si>
  <si>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</si>
  <si>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</si>
  <si>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</si>
  <si>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</si>
  <si>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</si>
  <si>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</si>
  <si>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</si>
  <si>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</si>
  <si>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</si>
  <si>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</si>
  <si>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</si>
  <si>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</si>
  <si>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</si>
  <si>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</si>
  <si>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</si>
  <si>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</si>
  <si>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</si>
  <si>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</si>
  <si>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</si>
  <si>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</si>
  <si>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</si>
  <si>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</si>
  <si>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</si>
  <si>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</si>
  <si>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</si>
  <si>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</si>
  <si>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</si>
  <si>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</si>
  <si>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</si>
  <si>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</si>
  <si>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</si>
  <si>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</si>
  <si>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</si>
  <si>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</si>
  <si>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</si>
  <si>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</si>
  <si>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</si>
  <si>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</si>
  <si>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</si>
  <si>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</si>
  <si>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</si>
  <si>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</si>
  <si>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</si>
  <si>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</si>
  <si>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</si>
  <si>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</si>
  <si>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</si>
  <si>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</si>
  <si>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</si>
  <si>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</si>
  <si>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</si>
  <si>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</si>
  <si>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</si>
  <si>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</si>
  <si>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</si>
  <si>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</si>
  <si>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</si>
  <si>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</si>
  <si>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</si>
  <si>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</si>
  <si>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</si>
  <si>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</si>
  <si>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</si>
  <si>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</si>
  <si>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</si>
  <si>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</si>
  <si>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</si>
  <si>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</si>
  <si>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</si>
  <si>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</si>
  <si>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</si>
  <si>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</si>
  <si>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</si>
  <si>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</si>
  <si>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</si>
  <si>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</si>
  <si>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</si>
  <si>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</si>
  <si>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</si>
  <si>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</si>
  <si>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</si>
  <si>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</si>
  <si>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</si>
  <si>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</si>
  <si>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</si>
  <si>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</si>
  <si>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</si>
  <si>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</si>
  <si>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</si>
  <si>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</si>
  <si>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</si>
  <si>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</si>
  <si>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</si>
  <si>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</si>
  <si>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</si>
  <si>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</si>
  <si>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</si>
  <si>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</si>
  <si>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</si>
  <si>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</si>
  <si>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</si>
  <si>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</si>
  <si>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</si>
  <si>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</si>
  <si>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</si>
  <si>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</si>
  <si>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</si>
  <si>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</si>
  <si>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</si>
  <si>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</si>
  <si>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</si>
  <si>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</si>
  <si>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</si>
  <si>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</si>
  <si>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</si>
  <si>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</si>
  <si>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</si>
  <si>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</si>
  <si>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</si>
  <si>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</si>
  <si>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</si>
  <si>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</si>
  <si>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</si>
  <si>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</si>
  <si>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</si>
  <si>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</si>
  <si>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</si>
  <si>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</si>
  <si>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</si>
  <si>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</si>
  <si>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</si>
  <si>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</si>
  <si>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</si>
  <si>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</si>
  <si>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</si>
  <si>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</si>
  <si>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</si>
  <si>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</si>
  <si>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</si>
  <si>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</si>
  <si>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</si>
  <si>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</si>
  <si>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</si>
  <si>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</si>
  <si>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</si>
  <si>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</si>
  <si>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</si>
  <si>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</si>
  <si>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</si>
  <si>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</si>
  <si>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</si>
  <si>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</si>
  <si>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</si>
  <si>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</si>
  <si>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</si>
  <si>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</si>
  <si>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</si>
  <si>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</si>
  <si>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</si>
  <si>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</si>
  <si>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</si>
  <si>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</si>
  <si>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</si>
  <si>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</si>
  <si>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</si>
  <si>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</si>
  <si>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</si>
  <si>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</si>
  <si>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</si>
  <si>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</si>
  <si>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</si>
  <si>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</si>
  <si>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</si>
  <si>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</si>
  <si>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</si>
  <si>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</si>
  <si>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</si>
  <si>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</si>
  <si>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</si>
  <si>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</si>
  <si>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</si>
  <si>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</si>
  <si>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</si>
  <si>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</si>
  <si>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</si>
  <si>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</si>
  <si>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</si>
  <si>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</si>
  <si>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</si>
  <si>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</si>
  <si>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</si>
  <si>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</si>
  <si>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</si>
  <si>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</si>
  <si>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</si>
  <si>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</si>
  <si>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</si>
  <si>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</si>
  <si>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</si>
  <si>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</si>
  <si>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</si>
  <si>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</si>
  <si>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</si>
  <si>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</si>
  <si>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</si>
  <si>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</si>
  <si>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</si>
  <si>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</si>
  <si>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</si>
  <si>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</si>
  <si>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</si>
  <si>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</si>
  <si>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</si>
  <si>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</si>
  <si>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</si>
  <si>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</si>
  <si>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</si>
  <si>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</si>
  <si>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</si>
  <si>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</si>
  <si>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</si>
  <si>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</si>
  <si>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</si>
  <si>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</si>
  <si>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</si>
  <si>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</si>
  <si>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</si>
  <si>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</si>
  <si>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</si>
  <si>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</si>
  <si>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</si>
  <si>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</si>
  <si>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</si>
  <si>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</si>
  <si>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</si>
  <si>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</si>
  <si>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</si>
  <si>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</si>
  <si>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</si>
  <si>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</si>
  <si>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</si>
  <si>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</si>
  <si>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</si>
  <si>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</si>
  <si>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</si>
  <si>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</si>
  <si>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</si>
  <si>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</si>
  <si>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</si>
  <si>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</si>
  <si>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</si>
  <si>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</si>
  <si>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</si>
  <si>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</si>
  <si>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</si>
  <si>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</si>
  <si>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</si>
  <si>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</si>
  <si>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</si>
  <si>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</si>
  <si>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</si>
  <si>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</si>
  <si>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</si>
  <si>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</si>
  <si>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</si>
  <si>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</si>
  <si>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</si>
  <si>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</si>
  <si>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</si>
  <si>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</si>
  <si>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</si>
  <si>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</si>
  <si>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</si>
  <si>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</si>
  <si>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</si>
  <si>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</si>
  <si>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</si>
  <si>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</si>
  <si>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</si>
  <si>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</si>
  <si>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</si>
  <si>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</si>
  <si>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</si>
  <si>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</si>
  <si>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</si>
  <si>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</si>
  <si>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</si>
  <si>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</si>
  <si>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</si>
  <si>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</si>
  <si>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</si>
  <si>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</si>
  <si>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</si>
  <si>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</si>
  <si>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</si>
  <si>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</si>
  <si>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</si>
  <si>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</si>
  <si>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</si>
  <si>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</si>
  <si>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</si>
  <si>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</si>
  <si>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</si>
  <si>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</si>
  <si>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</si>
  <si>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</si>
  <si>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</si>
  <si>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</si>
  <si>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</si>
  <si>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</si>
  <si>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</si>
  <si>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</si>
  <si>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</si>
  <si>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</si>
  <si>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</si>
  <si>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</si>
  <si>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</si>
  <si>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</si>
  <si>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</si>
  <si>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</si>
  <si>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</si>
  <si>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</si>
  <si>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</si>
  <si>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</si>
  <si>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</si>
  <si>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</si>
  <si>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</si>
  <si>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</si>
  <si>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</si>
  <si>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</si>
  <si>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</si>
  <si>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</si>
  <si>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</si>
  <si>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</si>
  <si>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</si>
  <si>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</si>
  <si>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</si>
  <si>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</si>
  <si>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</si>
  <si>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</si>
  <si>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</si>
  <si>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</si>
  <si>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</si>
  <si>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</si>
  <si>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</si>
  <si>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</si>
  <si>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</si>
  <si>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</si>
  <si>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</si>
  <si>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</si>
  <si>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</si>
  <si>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</si>
  <si>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</si>
  <si>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</si>
  <si>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</si>
  <si>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</si>
  <si>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</si>
  <si>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</si>
  <si>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</si>
  <si>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</si>
  <si>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</si>
  <si>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</si>
  <si>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</si>
  <si>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</si>
  <si>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</si>
  <si>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</si>
  <si>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</si>
  <si>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</si>
  <si>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</si>
  <si>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</si>
  <si>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</si>
  <si>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</si>
  <si>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</si>
  <si>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</si>
  <si>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</si>
  <si>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</si>
  <si>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</si>
  <si>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</si>
  <si>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</si>
  <si>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</si>
  <si>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</si>
  <si>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</si>
  <si>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</si>
  <si>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</si>
  <si>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</si>
  <si>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</si>
  <si>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</si>
  <si>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</si>
  <si>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</si>
  <si>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</si>
  <si>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</si>
  <si>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</si>
  <si>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</si>
  <si>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</si>
  <si>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</si>
  <si>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</si>
  <si>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</si>
  <si>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</si>
  <si>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</si>
  <si>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</si>
  <si>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</si>
  <si>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</si>
  <si>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</si>
  <si>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</si>
  <si>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</si>
  <si>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</si>
  <si>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</si>
  <si>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</si>
  <si>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</si>
  <si>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</si>
  <si>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</si>
  <si>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</si>
  <si>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</si>
  <si>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</si>
  <si>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</si>
  <si>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</si>
  <si>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</si>
  <si>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</si>
  <si>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</si>
  <si>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</si>
  <si>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</si>
  <si>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</si>
  <si>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</si>
  <si>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</si>
  <si>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</si>
  <si>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</si>
  <si>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</si>
  <si>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</si>
  <si>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</si>
  <si>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</si>
  <si>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</si>
  <si>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</si>
  <si>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</si>
  <si>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</si>
  <si>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</si>
  <si>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</si>
  <si>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</si>
  <si>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</si>
  <si>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</si>
  <si>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</si>
  <si>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</si>
  <si>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</si>
  <si>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</si>
  <si>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</si>
  <si>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</si>
  <si>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</si>
  <si>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</si>
  <si>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</si>
  <si>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</si>
  <si>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</si>
  <si>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</si>
  <si>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</si>
  <si>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</si>
  <si>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</si>
  <si>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</si>
  <si>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</si>
  <si>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</si>
  <si>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</si>
  <si>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</si>
  <si>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</si>
  <si>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</si>
  <si>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</si>
  <si>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</si>
  <si>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</si>
  <si>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</si>
  <si>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</si>
  <si>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</si>
  <si>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</si>
  <si>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</si>
  <si>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</si>
  <si>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</si>
  <si>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</si>
  <si>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</si>
  <si>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</si>
  <si>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</si>
  <si>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</si>
  <si>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</si>
  <si>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</si>
  <si>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</si>
  <si>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</si>
  <si>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</si>
  <si>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</si>
  <si>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</si>
  <si>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</si>
  <si>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</si>
  <si>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</si>
  <si>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</si>
  <si>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</si>
  <si>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</si>
  <si>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</si>
  <si>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</si>
  <si>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</si>
  <si>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</si>
  <si>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</si>
  <si>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</si>
  <si>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</si>
  <si>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</si>
  <si>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</si>
  <si>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</si>
  <si>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</si>
  <si>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</si>
  <si>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</si>
  <si>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</si>
  <si>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</si>
  <si>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</si>
  <si>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</si>
  <si>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</si>
  <si>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</si>
  <si>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</si>
  <si>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</si>
  <si>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</si>
  <si>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</si>
  <si>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</si>
  <si>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</si>
  <si>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</si>
  <si>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</si>
  <si>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</si>
  <si>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</si>
  <si>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</si>
  <si>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</si>
  <si>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</si>
  <si>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</si>
  <si>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</si>
  <si>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</si>
  <si>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</si>
  <si>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</si>
  <si>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</si>
  <si>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</si>
  <si>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</si>
  <si>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</si>
  <si>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</si>
  <si>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</si>
  <si>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</si>
  <si>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</si>
  <si>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</si>
  <si>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</si>
  <si>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</si>
  <si>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</si>
  <si>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</si>
  <si>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</si>
  <si>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</si>
  <si>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</si>
  <si>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</si>
  <si>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</si>
  <si>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</si>
  <si>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</si>
  <si>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</si>
  <si>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</si>
  <si>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</si>
  <si>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</si>
  <si>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</si>
  <si>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</si>
  <si>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</si>
  <si>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</si>
  <si>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</si>
  <si>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</si>
  <si>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</si>
  <si>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</si>
  <si>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</si>
  <si>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</si>
  <si>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</si>
  <si>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</si>
  <si>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</si>
  <si>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</si>
  <si>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</si>
  <si>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</si>
  <si>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</si>
  <si>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</si>
  <si>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</si>
  <si>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</si>
  <si>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</si>
  <si>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</si>
  <si>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</si>
  <si>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</si>
  <si>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</si>
  <si>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</si>
  <si>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</si>
  <si>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</si>
  <si>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</si>
  <si>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</si>
  <si>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</si>
  <si>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</si>
  <si>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</si>
  <si>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</si>
  <si>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</si>
  <si>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</si>
  <si>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</si>
  <si>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</si>
  <si>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</si>
  <si>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</si>
  <si>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</si>
  <si>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</si>
  <si>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</si>
  <si>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</si>
  <si>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</si>
  <si>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</si>
  <si>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</si>
  <si>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</si>
  <si>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</si>
  <si>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</si>
  <si>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</si>
  <si>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</si>
  <si>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</si>
  <si>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</si>
  <si>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</si>
  <si>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</si>
  <si>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</si>
  <si>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</si>
  <si>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</si>
  <si>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</si>
  <si>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</si>
  <si>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</si>
  <si>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</si>
  <si>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</si>
  <si>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</si>
  <si>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</si>
  <si>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</si>
  <si>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</si>
  <si>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</si>
  <si>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</si>
  <si>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</si>
  <si>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</si>
  <si>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</si>
  <si>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</si>
  <si>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</si>
  <si>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</si>
  <si>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</si>
  <si>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</si>
  <si>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</si>
  <si>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</si>
  <si>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</si>
  <si>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</si>
  <si>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</si>
  <si>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</si>
  <si>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</si>
  <si>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</si>
  <si>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</si>
  <si>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</si>
  <si>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</si>
  <si>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</si>
  <si>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</si>
  <si>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</si>
  <si>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</si>
  <si>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</si>
  <si>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</si>
  <si>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</si>
  <si>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</si>
  <si>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</si>
  <si>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</si>
  <si>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</si>
  <si>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</si>
  <si>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</si>
  <si>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</si>
  <si>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</si>
  <si>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</si>
  <si>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</si>
  <si>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</si>
  <si>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</si>
  <si>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</si>
  <si>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</si>
  <si>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</si>
  <si>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</si>
  <si>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</si>
  <si>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</si>
  <si>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</si>
  <si>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</si>
  <si>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</si>
  <si>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</si>
  <si>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</si>
  <si>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</si>
  <si>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</si>
  <si>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</si>
  <si>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</si>
  <si>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</si>
  <si>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</si>
  <si>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</si>
  <si>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</si>
  <si>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</si>
  <si>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</si>
  <si>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</si>
  <si>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</si>
  <si>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</si>
  <si>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</si>
  <si>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</si>
  <si>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</si>
  <si>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</si>
  <si>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</si>
  <si>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</si>
  <si>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</si>
  <si>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</si>
  <si>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</si>
  <si>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</si>
  <si>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</si>
  <si>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</si>
  <si>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</si>
  <si>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</si>
  <si>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</si>
  <si>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</si>
  <si>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</si>
  <si>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</si>
  <si>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</si>
  <si>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</si>
  <si>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</si>
  <si>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</si>
  <si>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</si>
  <si>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</si>
  <si>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</si>
  <si>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</si>
  <si>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</si>
  <si>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</si>
  <si>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</si>
  <si>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</si>
  <si>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</si>
  <si>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</si>
  <si>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</si>
  <si>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</si>
  <si>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</si>
  <si>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</si>
  <si>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</si>
  <si>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</si>
  <si>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</si>
  <si>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</si>
  <si>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</si>
  <si>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</si>
  <si>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</si>
  <si>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</si>
  <si>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</si>
  <si>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</si>
  <si>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</si>
  <si>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</si>
  <si>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</si>
  <si>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</si>
  <si>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</si>
  <si>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</si>
  <si>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</si>
  <si>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</si>
  <si>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</si>
  <si>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</si>
  <si>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</si>
  <si>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</si>
  <si>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</si>
  <si>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</si>
  <si>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</si>
  <si>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</si>
  <si>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</si>
  <si>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</si>
  <si>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</si>
  <si>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</si>
  <si>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</si>
  <si>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</si>
  <si>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</si>
  <si>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</si>
  <si>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</si>
  <si>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</si>
  <si>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</si>
  <si>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</si>
  <si>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</si>
  <si>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</si>
  <si>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</si>
  <si>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</si>
  <si>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</si>
  <si>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</si>
  <si>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</si>
  <si>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</si>
  <si>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</si>
  <si>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</si>
  <si>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</si>
  <si>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</si>
  <si>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</si>
  <si>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</si>
  <si>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</si>
  <si>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</si>
  <si>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</si>
  <si>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</si>
  <si>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</si>
  <si>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</si>
  <si>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</si>
  <si>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</si>
  <si>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</si>
  <si>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</si>
  <si>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</si>
  <si>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</si>
  <si>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</si>
  <si>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</si>
  <si>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</si>
  <si>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</si>
  <si>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</si>
  <si>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</si>
  <si>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</si>
  <si>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</si>
  <si>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</si>
  <si>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</si>
  <si>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</si>
  <si>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</si>
  <si>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</si>
  <si>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</si>
  <si>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</si>
  <si>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</si>
  <si>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</si>
  <si>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</si>
  <si>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</si>
  <si>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</si>
  <si>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</si>
  <si>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</si>
  <si>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</si>
  <si>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</si>
  <si>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</si>
  <si>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</si>
  <si>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</si>
  <si>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</si>
  <si>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</si>
  <si>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</si>
  <si>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</si>
  <si>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</si>
  <si>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</si>
  <si>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</si>
  <si>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</si>
  <si>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</si>
  <si>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</si>
  <si>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</si>
  <si>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</si>
  <si>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</si>
  <si>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</si>
  <si>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</si>
  <si>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</si>
  <si>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</si>
  <si>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</si>
  <si>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</si>
  <si>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</si>
  <si>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</si>
  <si>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</si>
  <si>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</si>
  <si>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</si>
  <si>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</si>
  <si>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</si>
  <si>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</si>
  <si>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</si>
  <si>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</si>
  <si>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</si>
  <si>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</si>
  <si>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</si>
  <si>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</si>
  <si>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</si>
  <si>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</si>
  <si>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</si>
  <si>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</si>
  <si>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</si>
  <si>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</si>
  <si>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</si>
  <si>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</si>
  <si>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</si>
  <si>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</si>
  <si>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</si>
  <si>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</si>
  <si>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</si>
  <si>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</si>
  <si>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</si>
  <si>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</si>
  <si>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</si>
  <si>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</si>
  <si>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</si>
  <si>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</si>
  <si>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</si>
  <si>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</si>
  <si>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</si>
  <si>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</si>
  <si>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</si>
  <si>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</si>
  <si>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</si>
  <si>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</si>
  <si>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</si>
  <si>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</si>
  <si>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</si>
  <si>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</si>
  <si>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</si>
  <si>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</si>
  <si>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</si>
  <si>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</si>
  <si>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</si>
  <si>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</si>
  <si>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</si>
  <si>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</si>
  <si>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</si>
  <si>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</si>
  <si>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</si>
  <si>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</si>
  <si>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</si>
  <si>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</si>
  <si>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</si>
  <si>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</si>
  <si>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</si>
  <si>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</si>
  <si>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</si>
  <si>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</si>
  <si>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</si>
  <si>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</si>
  <si>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</si>
  <si>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</si>
  <si>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</si>
  <si>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</si>
  <si>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</si>
  <si>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</si>
  <si>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</si>
  <si>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</si>
  <si>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</si>
  <si>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</si>
  <si>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</si>
  <si>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</si>
  <si>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</si>
  <si>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</si>
  <si>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</si>
  <si>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</si>
  <si>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</si>
  <si>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</si>
  <si>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</si>
  <si>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</si>
  <si>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</si>
  <si>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</si>
  <si>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</si>
  <si>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</si>
  <si>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</si>
  <si>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</si>
  <si>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</si>
  <si>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</si>
  <si>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</si>
  <si>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</si>
  <si>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</si>
  <si>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</si>
  <si>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</si>
  <si>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</si>
  <si>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</si>
  <si>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</si>
  <si>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</si>
  <si>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</si>
  <si>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</si>
  <si>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</si>
  <si>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</si>
  <si>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</si>
  <si>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</si>
  <si>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</si>
  <si>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</si>
  <si>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</si>
  <si>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</si>
  <si>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</si>
  <si>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</si>
  <si>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</si>
  <si>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</si>
  <si>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</si>
  <si>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</si>
  <si>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</si>
  <si>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</si>
  <si>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</si>
  <si>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</si>
  <si>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</si>
  <si>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</si>
  <si>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</si>
  <si>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</si>
  <si>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</si>
  <si>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</si>
  <si>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</si>
  <si>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</si>
  <si>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</si>
  <si>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</si>
  <si>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</si>
  <si>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</si>
  <si>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</si>
  <si>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</si>
  <si>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</si>
  <si>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</si>
  <si>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</si>
  <si>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</si>
  <si>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</si>
  <si>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</si>
  <si>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</si>
  <si>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</si>
  <si>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</si>
  <si>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</si>
  <si>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</si>
  <si>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</si>
  <si>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</si>
  <si>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</si>
  <si>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</si>
  <si>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</si>
  <si>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</si>
  <si>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</si>
  <si>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</si>
  <si>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</si>
  <si>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</si>
  <si>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</si>
  <si>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</si>
  <si>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</si>
  <si>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</si>
  <si>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</si>
  <si>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</si>
  <si>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</si>
  <si>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</si>
  <si>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</si>
  <si>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</si>
  <si>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</si>
  <si>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</si>
  <si>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</si>
  <si>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</si>
  <si>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</si>
  <si>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</si>
  <si>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</si>
  <si>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</si>
  <si>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</si>
  <si>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</si>
  <si>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</si>
  <si>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</si>
  <si>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</si>
  <si>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</si>
  <si>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</si>
  <si>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</si>
  <si>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</si>
  <si>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</si>
  <si>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</si>
  <si>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</si>
  <si>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</si>
  <si>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</si>
  <si>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</si>
  <si>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</si>
  <si>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</si>
  <si>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</si>
  <si>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</si>
  <si>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</si>
  <si>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</si>
  <si>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</si>
  <si>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</si>
  <si>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</si>
  <si>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</si>
  <si>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</si>
  <si>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</si>
  <si>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</si>
  <si>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</si>
  <si>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</si>
  <si>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</si>
  <si>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</si>
  <si>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</si>
  <si>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</si>
  <si>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</si>
  <si>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</si>
  <si>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</si>
  <si>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</si>
  <si>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</si>
  <si>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</si>
  <si>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</si>
  <si>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</si>
  <si>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</si>
  <si>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</si>
  <si>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</si>
  <si>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</si>
  <si>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</si>
  <si>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</si>
  <si>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</si>
  <si>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</si>
  <si>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</si>
  <si>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</si>
  <si>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</si>
  <si>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</si>
  <si>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</si>
  <si>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</si>
  <si>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</si>
  <si>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</si>
  <si>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</si>
  <si>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</si>
  <si>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</si>
  <si>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</si>
  <si>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</si>
  <si>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</si>
  <si>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</si>
  <si>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</si>
  <si>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</si>
  <si>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</si>
  <si>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</si>
  <si>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</si>
  <si>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</si>
  <si>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</si>
  <si>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</si>
  <si>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</si>
  <si>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</si>
  <si>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</si>
  <si>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</si>
  <si>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</si>
  <si>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</si>
  <si>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</si>
  <si>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</si>
  <si>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</si>
  <si>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</si>
  <si>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</si>
  <si>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</si>
  <si>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</si>
  <si>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</si>
  <si>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</si>
  <si>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</si>
  <si>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</si>
  <si>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</si>
  <si>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</si>
  <si>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</si>
  <si>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</si>
  <si>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</si>
  <si>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</si>
  <si>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</si>
  <si>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</si>
  <si>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</si>
  <si>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</si>
  <si>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</si>
  <si>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</si>
  <si>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</si>
  <si>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</si>
  <si>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</si>
  <si>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</si>
  <si>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</si>
  <si>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</si>
  <si>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</si>
  <si>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</si>
  <si>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</si>
  <si>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</si>
  <si>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</si>
  <si>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</si>
  <si>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</si>
  <si>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</si>
  <si>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</si>
  <si>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</si>
  <si>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</si>
  <si>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</si>
  <si>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</si>
  <si>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</si>
  <si>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</si>
  <si>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</si>
  <si>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</si>
  <si>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</si>
  <si>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</si>
  <si>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</si>
  <si>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</si>
  <si>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</si>
  <si>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</si>
  <si>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</si>
  <si>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</si>
  <si>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</si>
  <si>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</si>
  <si>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</si>
  <si>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</si>
  <si>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</si>
  <si>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</si>
  <si>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</si>
  <si>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</si>
  <si>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</si>
  <si>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</si>
  <si>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</si>
  <si>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</si>
  <si>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</si>
  <si>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</si>
  <si>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</si>
  <si>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</si>
  <si>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</si>
  <si>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</si>
  <si>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</si>
  <si>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</si>
  <si>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</si>
  <si>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</si>
  <si>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</si>
  <si>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</si>
  <si>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</si>
  <si>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</si>
  <si>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</si>
  <si>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</si>
  <si>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</si>
  <si>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</si>
  <si>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</si>
  <si>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</si>
  <si>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</si>
  <si>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</si>
  <si>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</si>
  <si>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</si>
  <si>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</si>
  <si>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</si>
  <si>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</si>
  <si>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</si>
  <si>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</si>
  <si>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</si>
  <si>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</si>
  <si>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</si>
  <si>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</si>
  <si>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</si>
  <si>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</si>
  <si>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</si>
  <si>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</si>
  <si>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</si>
  <si>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</si>
  <si>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</si>
  <si>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</si>
  <si>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</si>
  <si>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</si>
  <si>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</si>
  <si>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</si>
  <si>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</si>
  <si>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</si>
  <si>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</si>
  <si>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</si>
  <si>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</si>
  <si>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</si>
  <si>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</si>
  <si>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</si>
  <si>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</si>
  <si>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</si>
  <si>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</si>
  <si>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</si>
  <si>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</si>
  <si>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</si>
  <si>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</si>
  <si>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</si>
  <si>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</si>
  <si>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</si>
  <si>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</si>
  <si>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</si>
  <si>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</si>
  <si>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</si>
  <si>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</si>
  <si>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</si>
  <si>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</si>
  <si>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</si>
  <si>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</si>
  <si>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</si>
  <si>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</si>
  <si>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</si>
  <si>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</si>
  <si>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</si>
  <si>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</si>
  <si>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</si>
  <si>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</si>
  <si>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</si>
  <si>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</si>
  <si>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</si>
  <si>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</si>
  <si>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</si>
  <si>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</si>
  <si>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</si>
  <si>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</si>
  <si>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</si>
  <si>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</si>
  <si>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</si>
  <si>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</si>
  <si>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</si>
  <si>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</si>
  <si>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</si>
  <si>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</si>
  <si>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</si>
  <si>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</si>
  <si>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</si>
  <si>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</si>
  <si>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</si>
  <si>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</si>
  <si>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</si>
  <si>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</si>
  <si>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</si>
  <si>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</si>
  <si>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</si>
  <si>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</si>
  <si>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</si>
  <si>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</si>
  <si>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</si>
  <si>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</si>
  <si>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</si>
  <si>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</si>
  <si>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</si>
  <si>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</si>
  <si>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</si>
  <si>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</si>
  <si>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</si>
  <si>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</si>
  <si>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</si>
  <si>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</si>
  <si>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</si>
  <si>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</si>
  <si>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</si>
  <si>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</si>
  <si>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</si>
  <si>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</si>
  <si>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</si>
  <si>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</si>
  <si>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</si>
  <si>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</si>
  <si>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</si>
  <si>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</si>
  <si>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</si>
  <si>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</si>
  <si>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</si>
  <si>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</si>
  <si>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</si>
  <si>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</si>
  <si>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</si>
  <si>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</si>
  <si>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</si>
  <si>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</si>
  <si>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</si>
  <si>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</si>
  <si>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</si>
  <si>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</si>
  <si>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</si>
  <si>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</si>
  <si>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</si>
  <si>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</si>
  <si>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</si>
  <si>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</si>
  <si>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</si>
  <si>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</si>
  <si>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</si>
  <si>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</si>
  <si>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</si>
  <si>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</si>
  <si>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</si>
  <si>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</si>
  <si>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</si>
  <si>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</si>
  <si>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</si>
  <si>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</si>
  <si>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</si>
  <si>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</si>
  <si>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</si>
  <si>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</si>
  <si>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</si>
  <si>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</si>
  <si>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</si>
  <si>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</si>
  <si>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</si>
  <si>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</si>
  <si>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</si>
  <si>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</si>
  <si>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</si>
  <si>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</si>
  <si>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</si>
  <si>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</si>
  <si>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</si>
  <si>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</si>
  <si>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</si>
  <si>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</si>
  <si>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</si>
  <si>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</si>
  <si>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</si>
  <si>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</si>
  <si>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</si>
  <si>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</si>
  <si>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</si>
  <si>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</si>
  <si>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</si>
  <si>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</si>
  <si>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</si>
  <si>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</si>
  <si>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</si>
  <si>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</si>
  <si>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</si>
  <si>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</si>
  <si>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</si>
  <si>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</si>
  <si>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</si>
  <si>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</si>
  <si>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</si>
  <si>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</si>
  <si>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</si>
  <si>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</si>
  <si>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</si>
  <si>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</si>
  <si>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</si>
  <si>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</si>
  <si>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</si>
  <si>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</si>
  <si>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</si>
  <si>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</si>
  <si>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</si>
  <si>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</si>
  <si>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</si>
  <si>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</si>
  <si>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</si>
  <si>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</si>
  <si>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</si>
  <si>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</si>
  <si>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</si>
  <si>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</si>
  <si>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</si>
  <si>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</si>
  <si>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</si>
  <si>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</si>
  <si>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</si>
  <si>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</si>
  <si>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</si>
  <si>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</si>
  <si>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</si>
  <si>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</si>
  <si>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</si>
  <si>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</si>
  <si>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</si>
  <si>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</si>
  <si>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</si>
  <si>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</si>
  <si>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</si>
  <si>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</si>
  <si>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</si>
  <si>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</si>
  <si>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</si>
  <si>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</si>
  <si>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</si>
  <si>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</si>
  <si>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</si>
  <si>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</si>
  <si>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</si>
  <si>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</si>
  <si>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</si>
  <si>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</si>
  <si>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</si>
  <si>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</si>
  <si>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</si>
  <si>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</si>
  <si>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</si>
  <si>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</si>
  <si>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</si>
  <si>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</si>
  <si>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</si>
  <si>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</si>
  <si>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</si>
  <si>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</si>
  <si>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</si>
  <si>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</si>
  <si>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</si>
  <si>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</si>
  <si>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</si>
  <si>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</si>
  <si>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</si>
  <si>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</si>
  <si>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</si>
  <si>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</si>
  <si>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</si>
  <si>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</si>
  <si>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</si>
  <si>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</si>
  <si>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</si>
  <si>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</si>
  <si>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</si>
  <si>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</si>
  <si>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</si>
  <si>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</si>
  <si>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</si>
  <si>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</si>
  <si>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</si>
  <si>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</si>
  <si>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</si>
  <si>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</si>
  <si>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</si>
  <si>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</si>
  <si>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</si>
  <si>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</si>
  <si>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</si>
  <si>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</si>
  <si>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</si>
  <si>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</si>
  <si>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</si>
  <si>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</si>
  <si>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</si>
  <si>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</si>
  <si>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</si>
  <si>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</si>
  <si>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</si>
  <si>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</si>
  <si>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</si>
  <si>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</si>
  <si>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</si>
  <si>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</si>
  <si>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</si>
  <si>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</si>
  <si>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</si>
  <si>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</si>
  <si>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</si>
  <si>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</si>
  <si>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</si>
  <si>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</si>
  <si>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</si>
  <si>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</si>
  <si>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</si>
  <si>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</si>
  <si>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</si>
  <si>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</si>
  <si>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</si>
  <si>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</si>
  <si>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</si>
  <si>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</si>
  <si>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</si>
  <si>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</si>
  <si>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</si>
  <si>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</si>
  <si>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</si>
  <si>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</si>
  <si>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</si>
  <si>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</si>
  <si>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</si>
  <si>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</si>
  <si>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</si>
  <si>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</si>
  <si>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</si>
  <si>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</si>
  <si>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</si>
  <si>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</si>
  <si>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</si>
  <si>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</si>
  <si>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</si>
  <si>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</si>
  <si>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</si>
  <si>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</si>
  <si>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</si>
  <si>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</si>
  <si>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</si>
  <si>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</si>
  <si>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</si>
  <si>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</si>
  <si>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</si>
  <si>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</si>
  <si>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</si>
  <si>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</si>
  <si>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</si>
  <si>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</si>
  <si>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</si>
  <si>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</si>
  <si>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</si>
  <si>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</si>
  <si>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</si>
  <si>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</si>
  <si>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</si>
  <si>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</si>
  <si>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</si>
  <si>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</si>
  <si>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</si>
  <si>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</si>
  <si>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</si>
  <si>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</si>
  <si>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</si>
  <si>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</si>
  <si>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</si>
  <si>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</si>
  <si>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</si>
  <si>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</si>
  <si>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</si>
  <si>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</si>
  <si>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</si>
  <si>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</si>
  <si>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</si>
  <si>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</si>
  <si>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</si>
  <si>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</si>
  <si>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</si>
  <si>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</si>
  <si>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</si>
  <si>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</si>
  <si>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</si>
  <si>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</si>
  <si>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</si>
  <si>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</si>
  <si>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</si>
  <si>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</si>
  <si>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</si>
  <si>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</si>
  <si>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</si>
  <si>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</si>
  <si>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</si>
  <si>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</si>
  <si>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</si>
  <si>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</si>
  <si>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</si>
  <si>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</si>
  <si>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</si>
  <si>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</si>
  <si>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</si>
  <si>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</si>
  <si>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</si>
  <si>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</si>
  <si>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</si>
  <si>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</si>
  <si>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</si>
  <si>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</si>
  <si>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</si>
  <si>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</si>
  <si>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</si>
  <si>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</si>
  <si>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</si>
  <si>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</si>
  <si>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</si>
  <si>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</si>
  <si>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</si>
  <si>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</si>
  <si>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</si>
  <si>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</si>
  <si>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</si>
  <si>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</si>
  <si>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</si>
  <si>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</si>
  <si>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</si>
  <si>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</si>
  <si>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</si>
  <si>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</si>
  <si>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</si>
  <si>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</si>
  <si>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</si>
  <si>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</si>
  <si>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</si>
  <si>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</si>
  <si>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</si>
  <si>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</si>
  <si>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</si>
  <si>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</si>
  <si>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</si>
  <si>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</si>
  <si>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</si>
  <si>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</si>
  <si>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</si>
  <si>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</si>
  <si>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</si>
  <si>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</si>
  <si>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</si>
  <si>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</si>
  <si>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</si>
  <si>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</si>
  <si>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</si>
  <si>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</si>
  <si>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</si>
  <si>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</si>
  <si>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</si>
  <si>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</si>
  <si>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</si>
  <si>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</si>
  <si>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</si>
  <si>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</si>
  <si>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</si>
  <si>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</si>
  <si>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</si>
  <si>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</si>
  <si>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</si>
  <si>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</si>
  <si>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</si>
  <si>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</si>
  <si>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</si>
  <si>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</si>
  <si>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</si>
  <si>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</si>
  <si>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</si>
  <si>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</si>
  <si>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</si>
  <si>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</si>
  <si>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</si>
  <si>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</si>
  <si>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</si>
  <si>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</si>
  <si>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</si>
  <si>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</si>
  <si>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</si>
  <si>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</si>
  <si>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</si>
  <si>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</si>
  <si>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</si>
  <si>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</si>
  <si>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</si>
  <si>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</si>
  <si>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</si>
  <si>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</si>
  <si>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</si>
  <si>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</si>
  <si>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</si>
  <si>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</si>
  <si>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</si>
  <si>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</si>
  <si>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</si>
  <si>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</si>
  <si>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</si>
  <si>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</si>
  <si>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</si>
  <si>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</si>
  <si>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</si>
  <si>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</si>
  <si>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</si>
  <si>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</si>
  <si>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</si>
  <si>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</si>
  <si>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</si>
  <si>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</si>
  <si>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</si>
  <si>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</si>
  <si>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</si>
  <si>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</si>
  <si>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</si>
  <si>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</si>
  <si>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</si>
  <si>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</si>
  <si>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</si>
  <si>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</si>
  <si>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</si>
  <si>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</si>
  <si>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</si>
  <si>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</si>
  <si>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</si>
  <si>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</si>
  <si>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</si>
  <si>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</si>
  <si>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</si>
  <si>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</si>
  <si>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</si>
  <si>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</si>
  <si>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</si>
  <si>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</si>
  <si>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</si>
  <si>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</si>
  <si>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</si>
  <si>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</si>
  <si>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</si>
  <si>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</si>
  <si>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</si>
  <si>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</si>
  <si>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</si>
  <si>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</si>
  <si>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</si>
  <si>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</si>
  <si>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</si>
  <si>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</si>
  <si>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</si>
  <si>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</si>
  <si>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</si>
  <si>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</si>
  <si>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</si>
  <si>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</si>
  <si>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</si>
  <si>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</si>
  <si>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</si>
  <si>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</si>
  <si>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</si>
  <si>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</si>
  <si>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</si>
  <si>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</si>
  <si>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</si>
  <si>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</si>
  <si>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</si>
  <si>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</si>
  <si>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</si>
  <si>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</si>
  <si>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</si>
  <si>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</si>
  <si>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</si>
  <si>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</si>
  <si>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</si>
  <si>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</si>
  <si>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</si>
  <si>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</si>
  <si>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</si>
  <si>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</si>
  <si>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</si>
  <si>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</si>
  <si>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</si>
  <si>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</si>
  <si>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</si>
  <si>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</si>
  <si>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</si>
  <si>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</si>
  <si>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</si>
  <si>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</si>
  <si>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</si>
  <si>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</si>
  <si>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</si>
  <si>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</si>
  <si>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</si>
  <si>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</si>
  <si>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</si>
  <si>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</si>
  <si>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</si>
  <si>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</si>
  <si>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</si>
  <si>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</si>
  <si>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</si>
  <si>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</si>
  <si>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</si>
  <si>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</si>
  <si>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</si>
  <si>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</si>
  <si>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</si>
  <si>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</si>
  <si>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</si>
  <si>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</si>
  <si>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</si>
  <si>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</si>
  <si>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</si>
  <si>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</si>
  <si>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</si>
  <si>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</si>
  <si>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</si>
  <si>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</si>
  <si>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</si>
  <si>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</si>
  <si>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</si>
  <si>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</si>
  <si>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</si>
  <si>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</si>
  <si>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</si>
  <si>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</si>
  <si>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</si>
  <si>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</si>
  <si>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</si>
  <si>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</si>
  <si>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</si>
  <si>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</si>
  <si>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</si>
  <si>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</si>
  <si>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</si>
  <si>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</si>
  <si>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</si>
  <si>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</si>
  <si>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</si>
  <si>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</si>
  <si>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</si>
  <si>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</si>
  <si>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</si>
  <si>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</si>
  <si>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</si>
  <si>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</si>
  <si>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</si>
  <si>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</si>
  <si>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</si>
  <si>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</si>
  <si>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</si>
  <si>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</si>
  <si>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</si>
  <si>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</si>
  <si>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</si>
  <si>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</si>
  <si>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</si>
  <si>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</si>
  <si>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</si>
  <si>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</si>
  <si>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</si>
  <si>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</si>
  <si>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</si>
  <si>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</si>
  <si>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</si>
  <si>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</si>
  <si>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</si>
  <si>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</si>
  <si>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</si>
  <si>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</si>
  <si>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</si>
  <si>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</si>
  <si>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</si>
  <si>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</si>
  <si>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</si>
  <si>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</si>
  <si>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</si>
  <si>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</si>
  <si>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</si>
  <si>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</si>
  <si>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</si>
  <si>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</si>
  <si>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</si>
  <si>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</si>
  <si>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</si>
  <si>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</si>
  <si>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</si>
  <si>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</si>
  <si>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</si>
  <si>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</si>
  <si>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</si>
  <si>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</si>
  <si>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</si>
  <si>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</si>
  <si>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</si>
  <si>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</si>
  <si>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</si>
  <si>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</si>
  <si>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</si>
  <si>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</si>
  <si>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</si>
  <si>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</si>
  <si>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</si>
  <si>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</si>
  <si>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</si>
  <si>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</si>
  <si>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</si>
  <si>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</si>
  <si>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</si>
  <si>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</si>
  <si>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</si>
  <si>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</si>
  <si>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</si>
  <si>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</si>
  <si>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</si>
  <si>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</si>
  <si>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</si>
  <si>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</si>
  <si>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</si>
  <si>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</si>
  <si>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</si>
  <si>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</si>
  <si>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</si>
  <si>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</si>
  <si>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</si>
  <si>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</si>
  <si>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</si>
  <si>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</si>
  <si>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</si>
  <si>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</si>
  <si>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</si>
  <si>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</si>
  <si>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</si>
  <si>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</si>
  <si>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</si>
  <si>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</si>
  <si>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</si>
  <si>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</si>
  <si>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</si>
  <si>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</si>
  <si>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</si>
  <si>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</si>
  <si>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</si>
  <si>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</si>
  <si>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</si>
  <si>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</si>
  <si>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</si>
  <si>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</si>
  <si>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</si>
  <si>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</si>
  <si>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</si>
  <si>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</si>
  <si>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</si>
  <si>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</si>
  <si>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</si>
  <si>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</si>
  <si>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</si>
  <si>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</si>
  <si>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</si>
  <si>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</si>
  <si>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</si>
  <si>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</si>
  <si>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</si>
  <si>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</si>
  <si>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</si>
  <si>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</si>
  <si>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</si>
  <si>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</si>
  <si>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</si>
  <si>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</si>
  <si>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</si>
  <si>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</si>
  <si>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</si>
  <si>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</si>
  <si>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</si>
  <si>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</si>
  <si>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</si>
  <si>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</si>
  <si>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</si>
  <si>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</si>
  <si>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</si>
  <si>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</si>
  <si>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</si>
  <si>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</si>
  <si>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</si>
  <si>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</si>
  <si>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</si>
  <si>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</si>
  <si>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</si>
  <si>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</si>
  <si>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</si>
  <si>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</si>
  <si>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</si>
  <si>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</si>
  <si>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</si>
  <si>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</si>
  <si>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</si>
  <si>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</si>
  <si>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</si>
  <si>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</si>
  <si>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</si>
  <si>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</si>
  <si>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</si>
  <si>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</si>
  <si>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</si>
  <si>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</si>
  <si>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</si>
  <si>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</si>
  <si>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</si>
  <si>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</si>
  <si>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</si>
  <si>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</si>
  <si>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</si>
  <si>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</si>
  <si>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</si>
  <si>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</si>
  <si>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</si>
  <si>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</si>
  <si>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</si>
  <si>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</si>
  <si>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</si>
  <si>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</si>
  <si>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</si>
  <si>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</si>
  <si>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</si>
  <si>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</si>
  <si>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</si>
  <si>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</si>
  <si>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</si>
  <si>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</si>
  <si>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</si>
  <si>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</si>
  <si>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</si>
  <si>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</si>
  <si>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</si>
  <si>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</si>
  <si>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</si>
  <si>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</si>
  <si>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</si>
  <si>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</si>
  <si>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</si>
  <si>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</si>
  <si>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</si>
  <si>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</si>
  <si>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</si>
  <si>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</si>
  <si>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</si>
  <si>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</si>
  <si>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</si>
  <si>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</si>
  <si>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</si>
  <si>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</si>
  <si>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</si>
  <si>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</si>
  <si>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</si>
  <si>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</si>
  <si>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</si>
  <si>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</si>
  <si>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</si>
  <si>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</si>
  <si>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</si>
  <si>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</si>
  <si>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</si>
  <si>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</si>
  <si>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</si>
  <si>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</si>
  <si>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</si>
  <si>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</si>
  <si>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</si>
  <si>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</si>
  <si>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</si>
  <si>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</si>
  <si>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</si>
  <si>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</si>
  <si>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</si>
  <si>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</si>
  <si>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</si>
  <si>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</si>
  <si>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</si>
  <si>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</si>
  <si>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</si>
  <si>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</si>
  <si>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</si>
  <si>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</si>
  <si>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</si>
  <si>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</si>
  <si>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</si>
  <si>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</si>
  <si>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</si>
  <si>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</si>
  <si>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</si>
  <si>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</si>
  <si>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</si>
  <si>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</si>
  <si>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</si>
  <si>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</si>
  <si>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</si>
  <si>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</si>
  <si>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</si>
  <si>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</si>
  <si>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</si>
  <si>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</si>
  <si>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</si>
  <si>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</si>
  <si>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</si>
  <si>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</si>
  <si>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</si>
  <si>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</si>
  <si>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</si>
  <si>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</si>
  <si>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</si>
  <si>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</si>
  <si>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</si>
  <si>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</si>
  <si>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</si>
  <si>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</si>
  <si>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</si>
  <si>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</si>
  <si>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</si>
  <si>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</si>
  <si>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</si>
  <si>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</si>
  <si>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</si>
  <si>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</si>
  <si>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</si>
  <si>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</si>
  <si>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</si>
  <si>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</si>
  <si>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</si>
  <si>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</si>
  <si>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</si>
  <si>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</si>
  <si>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</si>
  <si>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</si>
  <si>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</si>
  <si>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</si>
  <si>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</si>
  <si>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</si>
  <si>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</si>
  <si>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</si>
  <si>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</si>
  <si>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</si>
  <si>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</si>
  <si>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</si>
  <si>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</si>
  <si>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</si>
  <si>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</si>
  <si>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</si>
  <si>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</si>
  <si>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</si>
  <si>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</si>
  <si>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</si>
  <si>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</si>
  <si>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</si>
  <si>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</si>
  <si>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</si>
  <si>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</si>
  <si>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</si>
  <si>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</si>
  <si>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</si>
  <si>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</si>
  <si>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</si>
  <si>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</si>
  <si>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</si>
  <si>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</si>
  <si>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</si>
  <si>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</si>
  <si>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</si>
  <si>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</si>
  <si>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</si>
  <si>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</si>
  <si>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</si>
  <si>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</si>
  <si>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</si>
  <si>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</si>
  <si>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</si>
  <si>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</si>
  <si>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</si>
  <si>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</si>
  <si>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</si>
  <si>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</si>
  <si>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</si>
  <si>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</si>
  <si>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</si>
  <si>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</si>
  <si>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</si>
  <si>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</si>
  <si>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</si>
  <si>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</si>
  <si>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</si>
  <si>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</si>
  <si>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</si>
  <si>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</si>
  <si>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</si>
  <si>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</si>
  <si>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</si>
  <si>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</si>
  <si>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</si>
  <si>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</si>
  <si>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</si>
  <si>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</si>
  <si>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</si>
  <si>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</si>
  <si>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</si>
  <si>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</si>
  <si>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</si>
  <si>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</si>
  <si>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</si>
  <si>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</si>
  <si>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</si>
  <si>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</si>
  <si>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</si>
  <si>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</si>
  <si>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</si>
  <si>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</si>
  <si>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</si>
  <si>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</si>
  <si>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</si>
  <si>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</si>
  <si>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</si>
  <si>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</si>
  <si>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</si>
  <si>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</si>
  <si>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</si>
  <si>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</si>
  <si>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</si>
  <si>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</si>
  <si>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</si>
  <si>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</si>
  <si>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</si>
  <si>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</si>
  <si>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</si>
  <si>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</si>
  <si>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</si>
  <si>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</si>
  <si>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</si>
  <si>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</si>
  <si>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</si>
  <si>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</si>
  <si>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</si>
  <si>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</si>
  <si>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</si>
  <si>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</si>
  <si>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</si>
  <si>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</si>
  <si>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</si>
  <si>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</si>
  <si>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</si>
  <si>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</si>
  <si>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</si>
  <si>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</si>
  <si>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</si>
  <si>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</si>
  <si>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</si>
  <si>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</si>
  <si>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</si>
  <si>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</si>
  <si>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</si>
  <si>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</si>
  <si>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</si>
  <si>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</si>
  <si>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</si>
  <si>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</si>
  <si>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</si>
  <si>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</si>
  <si>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</si>
  <si>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</si>
  <si>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</si>
  <si>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</si>
  <si>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</si>
  <si>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</si>
  <si>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</si>
  <si>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</si>
  <si>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</si>
  <si>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</si>
  <si>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</si>
  <si>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</si>
  <si>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</si>
  <si>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</si>
  <si>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</si>
  <si>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</si>
  <si>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</si>
  <si>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</si>
  <si>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</si>
  <si>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</si>
  <si>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</si>
  <si>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</si>
  <si>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</si>
  <si>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</si>
  <si>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</si>
  <si>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</si>
  <si>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</si>
  <si>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</si>
  <si>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</si>
  <si>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</si>
  <si>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</si>
  <si>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</si>
  <si>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</si>
  <si>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</si>
  <si>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</si>
  <si>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</si>
  <si>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</si>
  <si>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</si>
  <si>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</si>
  <si>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</si>
  <si>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</si>
  <si>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</si>
  <si>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</si>
  <si>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</si>
  <si>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</si>
  <si>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</si>
  <si>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</si>
  <si>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</si>
  <si>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</si>
  <si>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</si>
  <si>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</si>
  <si>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</si>
  <si>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</si>
  <si>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</si>
  <si>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</si>
  <si>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</si>
  <si>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</si>
  <si>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</si>
  <si>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</si>
  <si>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</si>
  <si>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</si>
  <si>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</si>
  <si>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</si>
  <si>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</si>
  <si>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</si>
  <si>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</si>
  <si>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</si>
  <si>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</si>
  <si>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</si>
  <si>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</si>
  <si>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</si>
  <si>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</si>
  <si>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</si>
  <si>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</si>
  <si>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</si>
  <si>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</si>
  <si>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</si>
  <si>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</si>
  <si>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</si>
  <si>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</si>
  <si>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</si>
  <si>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</si>
  <si>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</si>
  <si>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</si>
  <si>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</si>
  <si>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</si>
  <si>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</si>
  <si>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</si>
  <si>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</si>
  <si>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</si>
  <si>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</si>
  <si>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</si>
  <si>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</si>
  <si>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</si>
  <si>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</si>
  <si>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</si>
  <si>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</si>
  <si>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</si>
  <si>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</si>
  <si>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</si>
  <si>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</si>
  <si>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</si>
  <si>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</si>
  <si>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</si>
  <si>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</si>
  <si>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</si>
  <si>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</si>
  <si>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</si>
  <si>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</si>
  <si>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</si>
  <si>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</si>
  <si>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</si>
  <si>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</si>
  <si>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</si>
  <si>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</si>
  <si>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</si>
  <si>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</si>
  <si>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</si>
  <si>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</si>
  <si>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</si>
  <si>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</si>
  <si>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</si>
  <si>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</si>
  <si>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</si>
  <si>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</si>
  <si>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</si>
  <si>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</si>
  <si>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</si>
  <si>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</si>
  <si>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</si>
  <si>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</si>
  <si>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</si>
  <si>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</si>
  <si>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</si>
  <si>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</si>
  <si>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</si>
  <si>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</si>
  <si>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</si>
  <si>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</si>
  <si>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</si>
  <si>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</si>
  <si>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</si>
  <si>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</si>
  <si>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</si>
  <si>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</si>
  <si>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</si>
  <si>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</si>
  <si>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</si>
  <si>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</si>
  <si>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</si>
  <si>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</si>
  <si>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</si>
  <si>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</si>
  <si>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</si>
  <si>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</si>
  <si>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</si>
  <si>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</si>
  <si>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</si>
  <si>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</si>
  <si>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</si>
  <si>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</si>
  <si>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</si>
  <si>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</si>
  <si>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</si>
  <si>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</si>
  <si>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</si>
  <si>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</si>
  <si>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</si>
  <si>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</si>
  <si>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</si>
  <si>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</si>
  <si>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</si>
  <si>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</si>
  <si>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</si>
  <si>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</si>
  <si>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</si>
  <si>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</si>
  <si>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</si>
  <si>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</si>
  <si>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</si>
  <si>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</si>
  <si>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</si>
  <si>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</si>
  <si>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</si>
  <si>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</si>
  <si>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</si>
  <si>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</si>
  <si>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</si>
  <si>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</si>
  <si>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</si>
  <si>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</si>
  <si>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</si>
  <si>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</si>
  <si>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</si>
  <si>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</si>
  <si>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</si>
  <si>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</si>
  <si>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</si>
  <si>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</si>
  <si>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</si>
  <si>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</si>
  <si>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</si>
  <si>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</si>
  <si>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</si>
  <si>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</si>
  <si>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</si>
  <si>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</si>
  <si>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</si>
  <si>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</si>
  <si>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</si>
  <si>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</si>
  <si>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</si>
  <si>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</si>
  <si>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</si>
  <si>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</si>
  <si>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</si>
  <si>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</si>
  <si>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</si>
  <si>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</si>
  <si>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</si>
  <si>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</si>
  <si>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</si>
  <si>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</si>
  <si>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</si>
  <si>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</si>
  <si>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</si>
  <si>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</si>
  <si>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</si>
  <si>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</si>
  <si>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</si>
  <si>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</si>
  <si>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</si>
  <si>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</si>
  <si>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</si>
  <si>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</si>
  <si>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</si>
  <si>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</si>
  <si>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</si>
  <si>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</si>
  <si>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</si>
  <si>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</si>
  <si>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</si>
  <si>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</si>
  <si>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</si>
  <si>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</si>
  <si>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</si>
  <si>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</si>
  <si>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</si>
  <si>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</si>
  <si>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</si>
  <si>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</si>
  <si>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</si>
  <si>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</si>
  <si>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</si>
  <si>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</si>
  <si>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</si>
  <si>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</si>
  <si>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</si>
  <si>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</si>
  <si>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</si>
  <si>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</si>
  <si>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</si>
  <si>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</si>
  <si>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</si>
  <si>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</si>
  <si>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</si>
  <si>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</si>
  <si>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</si>
  <si>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</si>
  <si>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</si>
  <si>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</si>
  <si>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</si>
  <si>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</si>
  <si>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</si>
  <si>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</si>
  <si>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</si>
  <si>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</si>
  <si>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</si>
  <si>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</si>
  <si>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</si>
  <si>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</si>
  <si>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</si>
  <si>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</si>
  <si>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</si>
  <si>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</si>
  <si>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</si>
  <si>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</si>
  <si>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</si>
  <si>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</si>
  <si>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</si>
  <si>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</si>
  <si>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</si>
  <si>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</si>
  <si>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</si>
  <si>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</si>
  <si>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</si>
  <si>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</si>
  <si>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</si>
  <si>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</si>
  <si>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</si>
  <si>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</si>
  <si>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</si>
  <si>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</si>
  <si>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</si>
  <si>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</si>
  <si>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</si>
  <si>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</si>
  <si>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</si>
  <si>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</si>
  <si>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</si>
  <si>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</si>
  <si>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</si>
  <si>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</si>
  <si>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</si>
  <si>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</si>
  <si>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</si>
  <si>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</si>
  <si>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</si>
  <si>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</si>
  <si>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</si>
  <si>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</si>
  <si>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</si>
  <si>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</si>
  <si>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</si>
  <si>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</si>
  <si>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</si>
  <si>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</si>
  <si>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</si>
  <si>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</si>
  <si>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</si>
  <si>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</si>
  <si>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</si>
  <si>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</si>
  <si>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</si>
  <si>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</si>
  <si>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</si>
  <si>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</si>
  <si>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</si>
  <si>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</si>
  <si>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</si>
  <si>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</si>
  <si>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</si>
  <si>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</si>
  <si>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</si>
  <si>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</si>
  <si>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</si>
  <si>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</si>
  <si>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</si>
  <si>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</si>
  <si>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</si>
  <si>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</si>
  <si>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</si>
  <si>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</si>
  <si>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</si>
  <si>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</si>
  <si>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</si>
  <si>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</si>
  <si>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</si>
  <si>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</si>
  <si>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</si>
  <si>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</si>
  <si>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</si>
  <si>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</si>
  <si>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</si>
  <si>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</si>
  <si>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</si>
  <si>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</si>
  <si>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</si>
  <si>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</si>
  <si>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</si>
  <si>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</si>
  <si>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</si>
  <si>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</si>
  <si>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</si>
  <si>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</si>
  <si>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</si>
  <si>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</si>
  <si>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</si>
  <si>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</si>
  <si>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</si>
  <si>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</si>
  <si>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</si>
  <si>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</si>
  <si>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</si>
  <si>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</si>
  <si>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</si>
  <si>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</si>
  <si>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</si>
  <si>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</si>
  <si>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</si>
  <si>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</si>
  <si>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</si>
  <si>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</si>
  <si>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</si>
  <si>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</si>
  <si>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</si>
  <si>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</si>
  <si>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</si>
  <si>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</si>
  <si>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</si>
  <si>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</si>
  <si>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</si>
  <si>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</si>
  <si>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</si>
  <si>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</si>
  <si>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</si>
  <si>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</si>
  <si>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</si>
  <si>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</si>
  <si>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</si>
  <si>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</si>
  <si>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</si>
  <si>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</si>
  <si>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</si>
  <si>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</si>
  <si>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</si>
  <si>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</si>
  <si>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</si>
  <si>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</si>
  <si>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</si>
  <si>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</si>
  <si>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</si>
  <si>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</si>
  <si>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</si>
  <si>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</si>
  <si>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</si>
  <si>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</si>
  <si>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</si>
  <si>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</si>
  <si>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</si>
  <si>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</si>
  <si>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</si>
  <si>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</si>
  <si>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</si>
  <si>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</si>
  <si>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</si>
  <si>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</si>
  <si>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</si>
  <si>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</si>
  <si>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</si>
  <si>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</si>
  <si>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</si>
  <si>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</si>
  <si>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</si>
  <si>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</si>
  <si>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</si>
  <si>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</si>
  <si>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</si>
  <si>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</si>
  <si>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</si>
  <si>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</si>
  <si>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</si>
  <si>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</si>
  <si>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</si>
  <si>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</si>
  <si>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</si>
  <si>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</si>
  <si>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</si>
  <si>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</si>
  <si>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</si>
  <si>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</si>
  <si>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</si>
  <si>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</si>
  <si>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</si>
  <si>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</si>
  <si>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</si>
  <si>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</si>
  <si>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</si>
  <si>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</si>
  <si>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</si>
  <si>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</si>
  <si>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</si>
  <si>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</si>
  <si>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</si>
  <si>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</si>
  <si>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</si>
  <si>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</si>
  <si>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</si>
  <si>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</si>
  <si>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</si>
  <si>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</si>
  <si>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</si>
  <si>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</si>
  <si>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</si>
  <si>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</si>
  <si>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</si>
  <si>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</si>
  <si>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</si>
  <si>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</si>
  <si>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</si>
  <si>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</si>
  <si>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</si>
  <si>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</si>
  <si>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</si>
  <si>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</si>
  <si>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</si>
  <si>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</si>
  <si>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</si>
  <si>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</si>
  <si>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</si>
  <si>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</si>
  <si>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</si>
  <si>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</si>
  <si>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</si>
  <si>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</si>
  <si>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</si>
  <si>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</si>
  <si>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</si>
  <si>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</si>
  <si>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</si>
  <si>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</si>
  <si>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</si>
  <si>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</si>
  <si>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</si>
  <si>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</si>
  <si>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</si>
  <si>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</si>
  <si>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</si>
  <si>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</si>
  <si>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</si>
  <si>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</si>
  <si>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</si>
  <si>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</si>
  <si>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</si>
  <si>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</si>
  <si>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</si>
  <si>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</si>
  <si>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</si>
  <si>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</si>
  <si>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</si>
  <si>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</si>
  <si>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</si>
  <si>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</si>
  <si>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</si>
  <si>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</si>
  <si>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</si>
  <si>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</si>
  <si>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</si>
  <si>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</si>
  <si>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</si>
  <si>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</si>
  <si>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</si>
  <si>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</si>
  <si>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</si>
  <si>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</si>
  <si>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</si>
  <si>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</si>
  <si>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</si>
  <si>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</si>
  <si>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</si>
  <si>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</si>
  <si>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</si>
  <si>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</si>
  <si>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</si>
  <si>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</si>
  <si>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</si>
  <si>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</si>
  <si>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</si>
  <si>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</si>
  <si>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</si>
  <si>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</si>
  <si>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</si>
  <si>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</si>
  <si>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</si>
  <si>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</si>
  <si>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</si>
  <si>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</si>
  <si>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</si>
  <si>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</si>
  <si>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</si>
  <si>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</si>
  <si>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</si>
  <si>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</si>
  <si>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</si>
  <si>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</si>
  <si>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</si>
  <si>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</si>
  <si>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</si>
  <si>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</si>
  <si>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</si>
  <si>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</si>
  <si>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</si>
  <si>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</si>
  <si>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</si>
  <si>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</si>
  <si>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</si>
  <si>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</si>
  <si>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</si>
  <si>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</si>
  <si>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</si>
  <si>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</si>
  <si>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</si>
  <si>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</si>
  <si>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</si>
  <si>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</si>
  <si>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</si>
  <si>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</si>
  <si>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</si>
  <si>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</si>
  <si>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</si>
  <si>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</si>
  <si>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</si>
  <si>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</si>
  <si>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</si>
  <si>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</si>
  <si>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</si>
  <si>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</si>
  <si>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</si>
  <si>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</si>
  <si>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</si>
  <si>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</si>
  <si>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</si>
  <si>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</si>
  <si>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</si>
  <si>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</si>
  <si>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</si>
  <si>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</si>
  <si>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</si>
  <si>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</si>
  <si>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</si>
  <si>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</si>
  <si>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</si>
  <si>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</si>
  <si>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</si>
  <si>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</si>
  <si>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</si>
  <si>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</si>
  <si>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</si>
  <si>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</si>
  <si>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</si>
  <si>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</si>
  <si>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</si>
  <si>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</si>
  <si>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</si>
  <si>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</si>
  <si>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</si>
  <si>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</si>
  <si>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</si>
  <si>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</si>
  <si>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</si>
  <si>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</si>
  <si>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</si>
  <si>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</si>
  <si>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</si>
  <si>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</si>
  <si>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</si>
  <si>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</si>
  <si>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</si>
  <si>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</si>
  <si>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</si>
  <si>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</si>
  <si>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</si>
  <si>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</si>
  <si>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</si>
  <si>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</si>
  <si>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</si>
  <si>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</si>
  <si>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</si>
  <si>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</si>
  <si>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</si>
  <si>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</si>
  <si>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</si>
  <si>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</si>
  <si>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</si>
  <si>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</si>
  <si>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</si>
  <si>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</si>
  <si>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</si>
  <si>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</si>
  <si>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</si>
  <si>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</si>
  <si>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</si>
  <si>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</si>
  <si>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</si>
  <si>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</si>
  <si>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</si>
  <si>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</si>
  <si>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</si>
  <si>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</si>
  <si>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</si>
  <si>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</si>
  <si>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</si>
  <si>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</si>
  <si>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</si>
  <si>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</si>
  <si>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</si>
  <si>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</si>
  <si>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</si>
  <si>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</si>
  <si>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</si>
  <si>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</si>
  <si>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</si>
  <si>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</si>
  <si>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</si>
  <si>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</si>
  <si>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</si>
  <si>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</si>
  <si>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</si>
  <si>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</si>
  <si>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</si>
  <si>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</si>
  <si>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</si>
  <si>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</si>
  <si>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</si>
  <si>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</si>
  <si>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</si>
  <si>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</si>
  <si>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</si>
  <si>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</si>
  <si>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</si>
  <si>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</si>
  <si>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</si>
  <si>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</si>
  <si>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</si>
  <si>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</si>
  <si>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</si>
  <si>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</si>
  <si>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</si>
  <si>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</si>
  <si>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</si>
  <si>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</si>
  <si>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</si>
  <si>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</si>
  <si>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</si>
  <si>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</si>
  <si>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</si>
  <si>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</si>
  <si>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</si>
  <si>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</si>
  <si>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</si>
  <si>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</si>
  <si>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</si>
  <si>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</si>
  <si>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</si>
  <si>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</si>
  <si>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</si>
  <si>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</si>
  <si>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</si>
  <si>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</si>
  <si>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</si>
  <si>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</si>
  <si>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</si>
  <si>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</si>
  <si>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</si>
  <si>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</si>
  <si>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</si>
  <si>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</si>
  <si>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</si>
  <si>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</si>
  <si>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</si>
  <si>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</si>
  <si>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</si>
  <si>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</si>
  <si>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</si>
  <si>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</si>
  <si>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</si>
  <si>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</si>
  <si>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</si>
  <si>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</si>
  <si>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</si>
  <si>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</si>
  <si>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</si>
  <si>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</si>
  <si>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</si>
  <si>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</si>
  <si>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</si>
  <si>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</si>
  <si>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</si>
  <si>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</si>
  <si>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</si>
  <si>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</si>
  <si>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</si>
  <si>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</si>
  <si>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</si>
  <si>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</si>
  <si>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</si>
  <si>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</si>
  <si>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</si>
  <si>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</si>
  <si>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</si>
  <si>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</si>
  <si>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</si>
  <si>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</si>
  <si>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</si>
  <si>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</si>
  <si>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</si>
  <si>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</si>
  <si>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</si>
  <si>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</si>
  <si>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</si>
  <si>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</si>
  <si>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</si>
  <si>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</si>
  <si>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</si>
  <si>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</si>
  <si>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</si>
  <si>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</si>
  <si>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</si>
  <si>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</si>
  <si>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</si>
  <si>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</si>
  <si>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</si>
  <si>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</si>
  <si>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</si>
  <si>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</si>
  <si>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</si>
  <si>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</si>
  <si>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</si>
  <si>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</si>
  <si>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</si>
  <si>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</si>
  <si>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</si>
  <si>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</si>
  <si>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</si>
  <si>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</si>
  <si>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</si>
  <si>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</si>
  <si>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</si>
  <si>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</si>
  <si>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</si>
  <si>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</si>
  <si>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</si>
  <si>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</si>
  <si>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</si>
  <si>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</si>
  <si>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</si>
  <si>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</si>
  <si>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</si>
  <si>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</si>
  <si>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</si>
  <si>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</si>
  <si>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</si>
  <si>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</si>
  <si>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</si>
  <si>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</si>
  <si>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</si>
  <si>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</si>
  <si>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</si>
  <si>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</si>
  <si>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</si>
  <si>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</si>
  <si>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</si>
  <si>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</si>
  <si>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</si>
  <si>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</si>
  <si>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</si>
  <si>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</si>
  <si>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</si>
  <si>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</si>
  <si>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</si>
  <si>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</si>
  <si>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</si>
  <si>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</si>
  <si>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</si>
  <si>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</si>
  <si>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</si>
  <si>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</si>
  <si>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</si>
  <si>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</si>
  <si>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</si>
  <si>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</si>
  <si>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</si>
  <si>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</si>
  <si>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</si>
  <si>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</si>
  <si>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</si>
  <si>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</si>
  <si>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</si>
  <si>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</si>
  <si>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</si>
  <si>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</si>
  <si>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</si>
  <si>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</si>
  <si>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</si>
  <si>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</si>
  <si>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</si>
  <si>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</si>
  <si>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</si>
  <si>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</si>
  <si>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</si>
  <si>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</si>
  <si>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</si>
  <si>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</si>
  <si>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</si>
  <si>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</si>
  <si>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</si>
  <si>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</si>
  <si>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</si>
  <si>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</si>
  <si>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</si>
  <si>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</si>
  <si>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</si>
  <si>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</si>
  <si>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</si>
  <si>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</si>
  <si>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</si>
  <si>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</si>
  <si>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</si>
  <si>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</si>
  <si>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</si>
  <si>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</si>
  <si>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</si>
  <si>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</si>
  <si>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</si>
  <si>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</si>
  <si>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</si>
  <si>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</si>
  <si>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</si>
  <si>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</si>
  <si>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</si>
  <si>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</si>
  <si>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</si>
  <si>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</si>
  <si>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</si>
  <si>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</si>
  <si>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</si>
  <si>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</si>
  <si>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</si>
  <si>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</si>
  <si>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</si>
  <si>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</si>
  <si>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</si>
  <si>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</si>
  <si>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</si>
  <si>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</si>
  <si>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</si>
  <si>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</si>
  <si>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</si>
  <si>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</si>
  <si>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</si>
  <si>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</si>
  <si>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</si>
  <si>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</si>
  <si>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</si>
  <si>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</si>
  <si>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</si>
  <si>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</si>
  <si>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</si>
  <si>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</si>
  <si>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</si>
  <si>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</si>
  <si>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</si>
  <si>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</si>
  <si>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</si>
  <si>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</si>
  <si>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</si>
  <si>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</si>
  <si>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</si>
  <si>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</si>
  <si>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</si>
  <si>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</si>
  <si>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</si>
  <si>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</si>
  <si>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</si>
  <si>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</si>
  <si>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</si>
  <si>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</si>
  <si>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</si>
  <si>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</si>
  <si>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</si>
  <si>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</si>
  <si>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</si>
  <si>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</si>
  <si>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</si>
  <si>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</si>
  <si>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</si>
  <si>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</si>
  <si>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</si>
  <si>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</si>
  <si>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</si>
  <si>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</si>
  <si>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</si>
  <si>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</si>
  <si>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</si>
  <si>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</si>
  <si>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</si>
  <si>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</si>
  <si>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</si>
  <si>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</si>
  <si>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</si>
  <si>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</si>
  <si>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</si>
  <si>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</si>
  <si>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</si>
  <si>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</si>
  <si>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</si>
  <si>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</si>
  <si>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</si>
  <si>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</si>
  <si>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</si>
  <si>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</si>
  <si>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</si>
  <si>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</si>
  <si>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</si>
  <si>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</si>
  <si>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</si>
  <si>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</si>
  <si>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</si>
  <si>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</si>
  <si>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</si>
  <si>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</si>
  <si>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</si>
  <si>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</si>
  <si>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</si>
  <si>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</si>
  <si>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</si>
  <si>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</si>
  <si>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</si>
  <si>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</si>
  <si>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</si>
  <si>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</si>
  <si>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</si>
  <si>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</si>
  <si>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</si>
  <si>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</si>
  <si>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</si>
  <si>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</si>
  <si>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</si>
  <si>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</si>
  <si>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</si>
  <si>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</si>
  <si>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</si>
  <si>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</si>
  <si>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</si>
  <si>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</si>
  <si>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</si>
  <si>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</si>
  <si>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</si>
  <si>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</si>
  <si>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</si>
  <si>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</si>
  <si>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</si>
  <si>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</si>
  <si>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</si>
  <si>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</si>
  <si>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</si>
  <si>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</si>
  <si>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</si>
  <si>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</si>
  <si>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</si>
  <si>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</si>
  <si>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</si>
  <si>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</si>
  <si>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</si>
  <si>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</si>
  <si>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</si>
  <si>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</si>
  <si>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</si>
  <si>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</si>
  <si>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</si>
  <si>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</si>
  <si>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</si>
  <si>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</si>
  <si>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</si>
  <si>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</si>
  <si>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</si>
  <si>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</si>
  <si>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</si>
  <si>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</si>
  <si>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</si>
  <si>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</si>
  <si>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</si>
  <si>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</si>
  <si>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</si>
  <si>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</si>
  <si>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</si>
  <si>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</si>
  <si>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</si>
  <si>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</si>
  <si>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</si>
  <si>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</si>
  <si>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</si>
  <si>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</si>
  <si>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</si>
  <si>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</si>
  <si>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</si>
  <si>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</si>
  <si>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</si>
  <si>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</si>
  <si>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</si>
  <si>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</si>
  <si>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</si>
  <si>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</si>
  <si>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</si>
  <si>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</si>
  <si>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</si>
  <si>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</si>
  <si>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</si>
  <si>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</si>
  <si>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</si>
  <si>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</si>
  <si>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</si>
  <si>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</si>
  <si>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</si>
  <si>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</si>
  <si>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</si>
  <si>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</si>
  <si>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</si>
  <si>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</si>
  <si>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</si>
  <si>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</si>
  <si>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</si>
  <si>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</si>
  <si>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</si>
  <si>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</si>
  <si>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</si>
  <si>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</si>
  <si>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</si>
  <si>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</si>
  <si>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</si>
  <si>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</si>
  <si>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</si>
  <si>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</si>
  <si>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</si>
  <si>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</si>
  <si>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</si>
  <si>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</si>
  <si>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</si>
  <si>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</si>
  <si>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</si>
  <si>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</si>
  <si>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</si>
  <si>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</si>
  <si>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</si>
  <si>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</si>
  <si>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</si>
  <si>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</si>
  <si>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</si>
  <si>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</si>
  <si>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</si>
  <si>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</si>
  <si>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</si>
  <si>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</si>
  <si>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</si>
  <si>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</si>
  <si>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</si>
  <si>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</si>
  <si>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</si>
  <si>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</si>
  <si>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</si>
  <si>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</si>
  <si>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</si>
  <si>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</si>
  <si>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</si>
  <si>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</si>
  <si>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</si>
  <si>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</si>
  <si>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</si>
  <si>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</si>
  <si>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</si>
  <si>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</si>
  <si>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</si>
  <si>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</si>
  <si>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</si>
  <si>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</si>
  <si>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</si>
  <si>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</si>
  <si>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</si>
  <si>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</si>
  <si>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</si>
  <si>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</si>
  <si>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</si>
  <si>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</si>
  <si>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</si>
  <si>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</si>
  <si>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</si>
  <si>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</si>
  <si>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</si>
  <si>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</si>
  <si>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</si>
  <si>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</si>
  <si>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</si>
  <si>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</si>
  <si>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</si>
  <si>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</si>
  <si>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</si>
  <si>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</si>
  <si>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</si>
  <si>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</si>
  <si>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</si>
  <si>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</si>
  <si>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</si>
  <si>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</si>
  <si>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</si>
  <si>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</si>
  <si>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</si>
  <si>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</si>
  <si>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</si>
  <si>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</si>
  <si>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</si>
  <si>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</si>
  <si>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</si>
  <si>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</si>
  <si>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</si>
  <si>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</si>
  <si>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</si>
  <si>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</si>
  <si>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</si>
  <si>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</si>
  <si>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</si>
  <si>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</si>
  <si>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</si>
  <si>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</si>
  <si>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</si>
  <si>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</si>
  <si>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</si>
  <si>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</si>
  <si>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</si>
  <si>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</si>
  <si>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</si>
  <si>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</si>
  <si>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</si>
  <si>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</si>
  <si>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</si>
  <si>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</si>
  <si>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</si>
  <si>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</si>
  <si>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</si>
  <si>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</si>
  <si>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</si>
  <si>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</si>
  <si>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</si>
  <si>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</si>
  <si>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</si>
  <si>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</si>
  <si>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</si>
  <si>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</si>
  <si>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</si>
  <si>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</si>
  <si>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</si>
  <si>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</si>
  <si>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</si>
  <si>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</si>
  <si>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</si>
  <si>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</si>
  <si>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</si>
  <si>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</si>
  <si>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</si>
  <si>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</si>
  <si>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</si>
  <si>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</si>
  <si>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</si>
  <si>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</si>
  <si>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</si>
  <si>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</si>
  <si>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</si>
  <si>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</si>
  <si>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</si>
  <si>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</si>
  <si>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</si>
  <si>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</si>
  <si>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</si>
  <si>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</si>
  <si>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</si>
  <si>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</si>
  <si>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</si>
  <si>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</si>
  <si>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</si>
  <si>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</si>
  <si>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</si>
  <si>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</si>
  <si>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</si>
  <si>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</si>
  <si>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</si>
  <si>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</si>
  <si>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</si>
  <si>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</si>
  <si>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</si>
  <si>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</si>
  <si>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</si>
  <si>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</si>
  <si>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</si>
  <si>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</si>
  <si>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</si>
  <si>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</si>
  <si>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</si>
  <si>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</si>
  <si>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</si>
  <si>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</si>
  <si>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</si>
  <si>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</si>
  <si>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</si>
  <si>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</si>
  <si>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</si>
  <si>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</si>
  <si>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</si>
  <si>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</si>
  <si>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</si>
  <si>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</si>
  <si>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</si>
  <si>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</si>
  <si>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</si>
  <si>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</si>
  <si>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</si>
  <si>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</si>
  <si>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</si>
  <si>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</si>
  <si>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</si>
  <si>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</si>
  <si>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</si>
  <si>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</si>
  <si>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</si>
  <si>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</si>
  <si>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</si>
  <si>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</si>
  <si>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</si>
  <si>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</si>
  <si>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</si>
  <si>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</si>
  <si>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</si>
  <si>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</si>
  <si>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</si>
  <si>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</si>
  <si>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</si>
  <si>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</si>
  <si>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</si>
  <si>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</si>
  <si>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</si>
  <si>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</si>
  <si>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</si>
  <si>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</si>
  <si>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</si>
  <si>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</si>
  <si>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</si>
  <si>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</si>
  <si>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</si>
  <si>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</si>
  <si>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</si>
  <si>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</si>
  <si>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</si>
  <si>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</si>
  <si>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</si>
  <si>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</si>
  <si>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</si>
  <si>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</si>
  <si>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</si>
  <si>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</si>
  <si>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</si>
  <si>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</si>
  <si>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</si>
  <si>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</si>
  <si>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</si>
  <si>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</si>
  <si>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</si>
  <si>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</si>
  <si>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</si>
  <si>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</si>
  <si>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</si>
  <si>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</si>
  <si>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</si>
  <si>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</si>
  <si>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</si>
  <si>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</si>
  <si>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</si>
  <si>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</si>
  <si>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</si>
  <si>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</si>
  <si>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</si>
  <si>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</si>
  <si>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</si>
  <si>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</si>
  <si>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</si>
  <si>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</si>
  <si>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</si>
  <si>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</si>
  <si>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</si>
  <si>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</si>
  <si>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</si>
  <si>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</si>
  <si>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</si>
  <si>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</si>
  <si>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</si>
  <si>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</si>
  <si>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</si>
  <si>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</si>
  <si>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</si>
  <si>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</si>
  <si>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</si>
  <si>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</si>
  <si>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</si>
  <si>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</si>
  <si>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</si>
  <si>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</si>
  <si>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</si>
  <si>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</si>
  <si>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</si>
  <si>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</si>
  <si>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</si>
  <si>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</si>
  <si>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</si>
  <si>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</si>
  <si>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</si>
  <si>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</si>
  <si>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</si>
  <si>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</si>
  <si>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</si>
  <si>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</si>
  <si>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</si>
  <si>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</si>
  <si>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</si>
  <si>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</si>
  <si>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</si>
  <si>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</si>
  <si>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</si>
  <si>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</si>
  <si>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</si>
  <si>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</si>
  <si>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</si>
  <si>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</si>
  <si>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</si>
  <si>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</si>
  <si>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</si>
  <si>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</si>
  <si>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</si>
  <si>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</si>
  <si>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</si>
  <si>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</si>
  <si>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</si>
  <si>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</si>
  <si>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</si>
  <si>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</si>
  <si>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</si>
  <si>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</si>
  <si>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</si>
  <si>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</si>
  <si>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</si>
  <si>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</si>
  <si>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</si>
  <si>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</si>
  <si>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</si>
  <si>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</si>
  <si>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</si>
  <si>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</si>
  <si>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</si>
  <si>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</si>
  <si>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</si>
  <si>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</si>
  <si>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</si>
  <si>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</si>
  <si>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</si>
  <si>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</si>
  <si>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</si>
  <si>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</si>
  <si>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</si>
  <si>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</si>
  <si>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</si>
  <si>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</si>
  <si>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</si>
  <si>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</si>
  <si>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</si>
  <si>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</si>
  <si>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</si>
  <si>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</si>
  <si>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</si>
  <si>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</si>
  <si>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</si>
  <si>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</si>
  <si>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</si>
  <si>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</si>
  <si>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</si>
  <si>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</si>
  <si>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</si>
  <si>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</si>
  <si>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</si>
  <si>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</si>
  <si>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</si>
  <si>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</si>
  <si>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</si>
  <si>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</si>
  <si>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</si>
  <si>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</si>
  <si>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</si>
  <si>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</si>
  <si>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</si>
  <si>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</si>
  <si>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</si>
  <si>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</si>
  <si>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</si>
  <si>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</si>
  <si>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</si>
  <si>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</si>
  <si>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</si>
  <si>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</si>
  <si>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</si>
  <si>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</si>
  <si>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</si>
  <si>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</si>
  <si>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</si>
  <si>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</si>
  <si>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</si>
  <si>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</si>
  <si>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</si>
  <si>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</si>
  <si>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</si>
  <si>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</si>
  <si>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</si>
  <si>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</si>
  <si>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</si>
  <si>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</si>
  <si>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</si>
  <si>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</si>
  <si>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</si>
  <si>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</si>
  <si>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</si>
  <si>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</si>
  <si>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</si>
  <si>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</si>
  <si>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</si>
  <si>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</si>
  <si>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</si>
  <si>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</si>
  <si>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</si>
  <si>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</si>
  <si>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</si>
  <si>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</si>
  <si>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</si>
  <si>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</si>
  <si>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</si>
  <si>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</si>
  <si>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</si>
  <si>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</si>
  <si>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</si>
  <si>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</si>
  <si>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</si>
  <si>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</si>
  <si>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</si>
  <si>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</si>
  <si>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</si>
  <si>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</si>
  <si>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</si>
  <si>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</si>
  <si>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</si>
  <si>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</si>
  <si>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</si>
  <si>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</si>
  <si>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</si>
  <si>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</si>
  <si>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</si>
  <si>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</si>
  <si>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</si>
  <si>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</si>
  <si>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</si>
  <si>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</si>
  <si>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</si>
  <si>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</si>
  <si>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</si>
  <si>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</si>
  <si>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</si>
  <si>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</si>
  <si>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</si>
  <si>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</si>
  <si>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</si>
  <si>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</si>
  <si>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</si>
  <si>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</si>
  <si>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</si>
  <si>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</si>
  <si>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</si>
  <si>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</si>
  <si>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</si>
  <si>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</si>
  <si>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</si>
  <si>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</si>
  <si>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</si>
  <si>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</si>
  <si>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</si>
  <si>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</si>
  <si>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</si>
  <si>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</si>
  <si>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</si>
  <si>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</si>
  <si>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</si>
  <si>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</si>
  <si>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</si>
  <si>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</si>
  <si>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</si>
  <si>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</si>
  <si>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</si>
  <si>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</si>
  <si>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</si>
  <si>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</si>
  <si>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</si>
  <si>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</si>
  <si>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</si>
  <si>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</si>
  <si>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</si>
  <si>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</si>
  <si>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</si>
  <si>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</si>
  <si>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</si>
  <si>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</si>
  <si>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</si>
  <si>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</si>
  <si>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</si>
  <si>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</si>
  <si>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</si>
  <si>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</si>
  <si>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</si>
  <si>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</si>
  <si>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</si>
  <si>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</si>
  <si>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</si>
  <si>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</si>
  <si>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</si>
  <si>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</si>
  <si>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</si>
  <si>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</si>
  <si>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</si>
  <si>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</si>
  <si>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</si>
  <si>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</si>
  <si>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</si>
  <si>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</si>
  <si>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</si>
  <si>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</si>
  <si>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</si>
  <si>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</si>
  <si>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</si>
  <si>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</si>
  <si>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</si>
  <si>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</si>
  <si>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</si>
  <si>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</si>
  <si>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</si>
  <si>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</si>
  <si>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</si>
  <si>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</si>
  <si>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</si>
  <si>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</si>
  <si>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</si>
  <si>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</si>
  <si>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</si>
  <si>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</si>
  <si>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</si>
  <si>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</si>
  <si>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</si>
  <si>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</si>
  <si>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</si>
  <si>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</si>
  <si>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</si>
  <si>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</si>
  <si>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</si>
  <si>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</si>
  <si>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</si>
  <si>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</si>
  <si>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</si>
  <si>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</si>
  <si>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</si>
  <si>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</si>
  <si>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</si>
  <si>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</si>
  <si>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</si>
  <si>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</si>
  <si>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</si>
  <si>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</si>
  <si>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</si>
  <si>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</si>
  <si>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</si>
  <si>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</si>
  <si>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</si>
  <si>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</si>
  <si>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</si>
  <si>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</si>
  <si>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</si>
  <si>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</si>
  <si>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</si>
  <si>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</si>
  <si>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</si>
  <si>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</si>
  <si>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</si>
  <si>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</si>
  <si>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</si>
  <si>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</si>
  <si>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</si>
  <si>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</si>
  <si>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</si>
  <si>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</si>
  <si>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</si>
  <si>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</si>
  <si>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</si>
  <si>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</si>
  <si>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</si>
  <si>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</si>
  <si>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</si>
  <si>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</si>
  <si>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</si>
  <si>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</si>
  <si>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</si>
  <si>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</si>
  <si>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</si>
  <si>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</si>
  <si>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</si>
  <si>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</si>
  <si>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</si>
  <si>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</si>
  <si>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</si>
  <si>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</si>
  <si>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</si>
  <si>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</si>
  <si>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</si>
  <si>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</si>
  <si>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</si>
  <si>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</si>
  <si>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</si>
  <si>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</si>
  <si>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</si>
  <si>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</si>
  <si>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</si>
  <si>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</si>
  <si>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</si>
  <si>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</si>
  <si>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</si>
  <si>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</si>
  <si>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</si>
  <si>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</si>
  <si>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</si>
  <si>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</si>
  <si>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</si>
  <si>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</si>
  <si>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</si>
  <si>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</si>
  <si>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</si>
  <si>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</si>
  <si>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</si>
  <si>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</si>
  <si>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</si>
  <si>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</si>
  <si>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</si>
  <si>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</si>
  <si>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</si>
  <si>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</si>
  <si>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</si>
  <si>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</si>
  <si>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</si>
  <si>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</si>
  <si>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</si>
  <si>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</si>
  <si>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</si>
  <si>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</si>
  <si>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</si>
  <si>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</si>
  <si>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</si>
  <si>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</si>
  <si>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</si>
  <si>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</si>
  <si>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</si>
  <si>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</si>
  <si>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</si>
  <si>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</si>
  <si>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</si>
  <si>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</si>
  <si>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</si>
  <si>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</si>
  <si>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</si>
  <si>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</si>
  <si>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</si>
  <si>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</si>
  <si>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</si>
  <si>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</si>
  <si>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</si>
  <si>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</si>
  <si>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</si>
  <si>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</si>
  <si>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</si>
  <si>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</si>
  <si>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</si>
  <si>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</si>
  <si>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</si>
  <si>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</si>
  <si>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</si>
  <si>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</si>
  <si>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</si>
  <si>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</si>
  <si>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</si>
  <si>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</si>
  <si>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</si>
  <si>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</si>
  <si>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</si>
  <si>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</si>
  <si>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</si>
  <si>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</si>
  <si>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</si>
  <si>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</si>
  <si>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</si>
  <si>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</si>
  <si>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</si>
  <si>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</si>
  <si>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</si>
  <si>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</si>
  <si>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</si>
  <si>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</si>
  <si>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</si>
  <si>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</si>
  <si>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</si>
  <si>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</si>
  <si>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</si>
  <si>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</si>
  <si>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</si>
  <si>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</si>
  <si>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</si>
  <si>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</si>
  <si>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</si>
  <si>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</si>
  <si>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</si>
  <si>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</si>
  <si>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</si>
  <si>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</si>
  <si>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</si>
  <si>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</si>
  <si>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</si>
  <si>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</si>
  <si>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</si>
  <si>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</si>
  <si>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</si>
  <si>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</si>
  <si>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</si>
  <si>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</si>
  <si>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</si>
  <si>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</si>
  <si>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</si>
  <si>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</si>
  <si>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</si>
  <si>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</si>
  <si>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</si>
  <si>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</si>
  <si>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</si>
  <si>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</si>
  <si>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</si>
  <si>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</si>
  <si>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</si>
  <si>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</si>
  <si>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</si>
  <si>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</si>
  <si>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</si>
  <si>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</si>
  <si>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</si>
  <si>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</si>
  <si>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</si>
  <si>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</si>
  <si>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</si>
  <si>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</si>
  <si>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</si>
  <si>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</si>
  <si>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</si>
  <si>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</si>
  <si>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</si>
  <si>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</si>
  <si>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</si>
  <si>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</si>
  <si>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</si>
  <si>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</si>
  <si>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</si>
  <si>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</si>
  <si>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</si>
  <si>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</si>
  <si>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</si>
  <si>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</si>
  <si>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</si>
  <si>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</si>
  <si>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</si>
  <si>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</si>
  <si>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</si>
  <si>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</si>
  <si>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</si>
  <si>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</si>
  <si>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</si>
  <si>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</si>
  <si>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</si>
  <si>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</si>
  <si>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</si>
  <si>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</si>
  <si>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</si>
  <si>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</si>
  <si>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</si>
  <si>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</si>
  <si>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</si>
  <si>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</si>
  <si>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</si>
  <si>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</si>
  <si>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</si>
  <si>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</si>
  <si>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</si>
  <si>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</si>
  <si>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</si>
  <si>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</si>
  <si>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</si>
  <si>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</si>
  <si>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</si>
  <si>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</si>
  <si>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</si>
  <si>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</si>
  <si>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</si>
  <si>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</si>
  <si>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</si>
  <si>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</si>
  <si>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</si>
  <si>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</si>
  <si>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</si>
  <si>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</si>
  <si>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</si>
  <si>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</si>
  <si>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</si>
  <si>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</si>
  <si>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</si>
  <si>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</si>
  <si>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</si>
  <si>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</si>
  <si>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</si>
  <si>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</si>
  <si>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</si>
  <si>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</si>
  <si>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</si>
  <si>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</si>
  <si>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</si>
  <si>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</si>
  <si>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</si>
  <si>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</si>
  <si>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</si>
  <si>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</si>
  <si>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</si>
  <si>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</si>
  <si>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</si>
  <si>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</si>
  <si>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</si>
  <si>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</si>
  <si>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</si>
  <si>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</si>
  <si>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</si>
  <si>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</si>
  <si>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</si>
  <si>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</si>
  <si>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</si>
  <si>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</si>
  <si>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</si>
  <si>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</si>
  <si>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</si>
  <si>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</si>
  <si>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</si>
  <si>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</si>
  <si>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</si>
  <si>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</si>
  <si>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</si>
  <si>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</si>
  <si>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</si>
  <si>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</si>
  <si>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</si>
  <si>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</si>
  <si>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</si>
  <si>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</si>
  <si>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</si>
  <si>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</si>
  <si>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</si>
  <si>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</si>
  <si>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</si>
  <si>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</si>
  <si>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</si>
  <si>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</si>
  <si>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</si>
  <si>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</si>
  <si>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</si>
  <si>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</si>
  <si>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</si>
  <si>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</si>
  <si>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</si>
  <si>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</si>
  <si>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</si>
  <si>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</si>
  <si>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</si>
  <si>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</si>
  <si>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</si>
  <si>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</si>
  <si>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</si>
  <si>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</si>
  <si>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</si>
  <si>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</si>
  <si>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</si>
  <si>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</si>
  <si>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</si>
  <si>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</si>
  <si>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</si>
  <si>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</si>
  <si>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</si>
  <si>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</si>
  <si>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</si>
  <si>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</si>
  <si>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</si>
  <si>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</si>
  <si>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</si>
  <si>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</si>
  <si>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</si>
  <si>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</si>
  <si>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</si>
  <si>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</si>
  <si>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</si>
  <si>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</si>
  <si>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</si>
  <si>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</si>
  <si>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</si>
  <si>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</si>
  <si>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</si>
  <si>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</si>
  <si>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</si>
  <si>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</si>
  <si>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</si>
  <si>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</si>
  <si>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</si>
  <si>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</si>
  <si>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</si>
  <si>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</si>
  <si>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</si>
  <si>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</si>
  <si>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</si>
  <si>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</si>
  <si>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</si>
  <si>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</si>
  <si>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</si>
  <si>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</si>
  <si>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</si>
  <si>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</si>
  <si>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</si>
  <si>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</si>
  <si>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</si>
  <si>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</si>
  <si>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</si>
  <si>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</si>
  <si>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</si>
  <si>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</si>
  <si>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</si>
  <si>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</si>
  <si>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</si>
  <si>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</si>
  <si>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</si>
  <si>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</si>
  <si>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</si>
  <si>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</si>
  <si>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</si>
  <si>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</si>
  <si>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</si>
  <si>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</si>
  <si>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</si>
  <si>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</si>
  <si>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</si>
  <si>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</si>
  <si>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</si>
  <si>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</si>
  <si>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</si>
  <si>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</si>
  <si>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</si>
  <si>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</si>
  <si>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</si>
  <si>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</si>
  <si>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</si>
  <si>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</si>
  <si>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</si>
  <si>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</si>
  <si>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</si>
  <si>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</si>
  <si>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</si>
  <si>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</si>
  <si>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</si>
  <si>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</si>
  <si>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</si>
  <si>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</si>
  <si>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</si>
  <si>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</si>
  <si>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</si>
  <si>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</si>
  <si>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</si>
  <si>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</si>
  <si>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</si>
  <si>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</si>
  <si>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</si>
  <si>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</si>
  <si>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</si>
  <si>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</si>
  <si>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</si>
  <si>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</si>
  <si>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</si>
  <si>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</si>
  <si>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</si>
  <si>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</si>
  <si>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</si>
  <si>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</si>
  <si>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</si>
  <si>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</si>
  <si>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</si>
  <si>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</si>
  <si>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</si>
  <si>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</si>
  <si>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</si>
  <si>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</si>
  <si>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</si>
  <si>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</si>
  <si>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</si>
  <si>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</si>
  <si>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</si>
  <si>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</si>
  <si>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</si>
  <si>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</si>
  <si>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</si>
  <si>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</si>
  <si>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</si>
  <si>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</si>
  <si>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</si>
  <si>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</si>
  <si>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</si>
  <si>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</si>
  <si>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</si>
  <si>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</si>
  <si>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</si>
  <si>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</si>
  <si>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</si>
  <si>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</si>
  <si>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</si>
  <si>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</si>
  <si>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</si>
  <si>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</si>
  <si>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</si>
  <si>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</si>
  <si>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</si>
  <si>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</si>
  <si>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</si>
  <si>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</si>
  <si>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</si>
  <si>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</si>
  <si>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</si>
  <si>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</si>
  <si>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</si>
  <si>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</si>
  <si>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</si>
  <si>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</si>
  <si>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</si>
  <si>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</si>
  <si>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</si>
  <si>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</si>
  <si>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</si>
  <si>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</si>
  <si>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</si>
  <si>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</si>
  <si>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</si>
  <si>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</si>
  <si>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</si>
  <si>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</si>
  <si>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</si>
  <si>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</si>
  <si>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</si>
  <si>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</si>
  <si>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</si>
  <si>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</si>
  <si>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</si>
  <si>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</si>
  <si>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</si>
  <si>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</si>
  <si>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</si>
  <si>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</si>
  <si>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</si>
  <si>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</si>
  <si>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</si>
  <si>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</si>
  <si>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</si>
  <si>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</si>
  <si>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</si>
  <si>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</si>
  <si>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</si>
  <si>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</si>
  <si>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</si>
  <si>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</si>
  <si>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</si>
  <si>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</si>
  <si>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</si>
  <si>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</si>
  <si>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</si>
  <si>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</si>
  <si>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</si>
  <si>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</si>
  <si>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</si>
  <si>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</si>
  <si>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</si>
  <si>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</si>
  <si>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</si>
  <si>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</si>
  <si>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</si>
  <si>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</si>
  <si>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</si>
  <si>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</si>
  <si>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</si>
  <si>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</si>
  <si>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</si>
  <si>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</si>
  <si>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</si>
  <si>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</si>
  <si>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</si>
  <si>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</si>
  <si>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</si>
  <si>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</si>
  <si>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</si>
  <si>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</si>
  <si>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</si>
  <si>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</si>
  <si>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</si>
  <si>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</si>
  <si>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</si>
  <si>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</si>
  <si>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</si>
  <si>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</si>
  <si>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</si>
  <si>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</si>
  <si>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</si>
  <si>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</si>
  <si>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</si>
  <si>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</si>
  <si>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</si>
  <si>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</si>
  <si>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</si>
  <si>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</si>
  <si>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</si>
  <si>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</si>
  <si>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</si>
  <si>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</si>
  <si>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</si>
  <si>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</si>
  <si>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</si>
  <si>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</si>
  <si>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</si>
  <si>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</si>
  <si>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</si>
  <si>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</si>
  <si>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</si>
  <si>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</si>
  <si>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</si>
  <si>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</si>
  <si>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</si>
  <si>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</si>
  <si>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</si>
  <si>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</si>
  <si>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</si>
  <si>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</si>
  <si>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</si>
  <si>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</si>
  <si>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</si>
  <si>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</si>
  <si>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</si>
  <si>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</si>
  <si>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</si>
  <si>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</si>
  <si>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</si>
  <si>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</si>
  <si>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</si>
  <si>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</si>
  <si>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</si>
  <si>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</si>
  <si>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</si>
  <si>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</si>
  <si>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</si>
  <si>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</si>
  <si>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</si>
  <si>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</si>
  <si>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</si>
  <si>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</si>
  <si>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</si>
  <si>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</si>
  <si>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</si>
  <si>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</si>
  <si>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</si>
  <si>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</si>
  <si>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</si>
  <si>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</si>
  <si>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</si>
  <si>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</si>
  <si>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</si>
  <si>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</si>
  <si>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</si>
  <si>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</si>
  <si>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</si>
  <si>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</si>
  <si>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</si>
  <si>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</si>
  <si>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</si>
  <si>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</si>
  <si>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</si>
  <si>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</si>
  <si>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</si>
  <si>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</si>
  <si>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</si>
  <si>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</si>
  <si>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</si>
  <si>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</si>
  <si>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</si>
  <si>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</si>
  <si>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</si>
  <si>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</si>
  <si>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</si>
  <si>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</si>
  <si>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</si>
  <si>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</si>
  <si>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</si>
  <si>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</si>
  <si>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</si>
  <si>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</si>
  <si>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</si>
  <si>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</si>
  <si>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</si>
  <si>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</si>
  <si>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</si>
  <si>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</si>
  <si>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</si>
  <si>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</si>
  <si>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</si>
  <si>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</si>
  <si>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</si>
  <si>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</si>
  <si>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</si>
  <si>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</si>
  <si>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</si>
  <si>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</si>
  <si>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</si>
  <si>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</si>
  <si>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</si>
  <si>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</si>
  <si>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</si>
  <si>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</si>
  <si>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</si>
  <si>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</si>
  <si>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</si>
  <si>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</si>
  <si>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</si>
  <si>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</si>
  <si>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</si>
  <si>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</si>
  <si>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</si>
  <si>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</si>
  <si>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</si>
  <si>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</si>
  <si>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</si>
  <si>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</si>
  <si>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</si>
  <si>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</si>
  <si>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</si>
  <si>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</si>
  <si>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</si>
  <si>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</si>
  <si>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</si>
  <si>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</si>
  <si>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</si>
  <si>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</si>
  <si>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</si>
  <si>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</si>
  <si>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</si>
  <si>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</si>
  <si>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</si>
  <si>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</si>
  <si>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</si>
  <si>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</si>
  <si>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</si>
  <si>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</si>
  <si>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</si>
  <si>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</si>
  <si>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</si>
  <si>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</si>
  <si>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</si>
  <si>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</si>
  <si>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</si>
  <si>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</si>
  <si>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</si>
  <si>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</si>
  <si>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</si>
  <si>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</si>
  <si>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</si>
  <si>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</si>
  <si>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</si>
  <si>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</si>
  <si>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</si>
  <si>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</si>
  <si>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</si>
  <si>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</si>
  <si>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</si>
  <si>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</si>
  <si>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</si>
  <si>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</si>
  <si>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</si>
  <si>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</si>
  <si>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</si>
  <si>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</si>
  <si>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</si>
  <si>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</si>
  <si>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</si>
  <si>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</si>
  <si>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</si>
  <si>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</si>
  <si>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</si>
  <si>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</si>
  <si>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</si>
  <si>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</si>
  <si>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</si>
  <si>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</si>
  <si>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</si>
  <si>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</si>
  <si>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</si>
  <si>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</si>
  <si>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</si>
  <si>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</si>
  <si>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</si>
  <si>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</si>
  <si>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</si>
  <si>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</si>
  <si>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</si>
  <si>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</si>
  <si>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</si>
  <si>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</si>
  <si>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</si>
  <si>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</si>
  <si>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</si>
  <si>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</si>
  <si>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</si>
  <si>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</si>
  <si>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</si>
  <si>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</si>
  <si>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</si>
  <si>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</si>
  <si>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</si>
  <si>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</si>
  <si>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</si>
  <si>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</si>
  <si>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</si>
  <si>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</si>
  <si>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</si>
  <si>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</si>
  <si>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</si>
  <si>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</si>
  <si>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</si>
  <si>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</si>
  <si>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</si>
  <si>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</si>
  <si>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</si>
  <si>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</si>
  <si>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</si>
  <si>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</si>
  <si>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</si>
  <si>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</si>
  <si>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</si>
  <si>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</si>
  <si>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</si>
  <si>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</si>
  <si>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</si>
  <si>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</si>
  <si>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</si>
  <si>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</si>
  <si>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</si>
  <si>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</si>
  <si>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</si>
  <si>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</si>
  <si>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</si>
  <si>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</si>
  <si>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</si>
  <si>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</si>
  <si>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</si>
  <si>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</si>
  <si>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</si>
  <si>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</si>
  <si>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</si>
  <si>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</si>
  <si>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</si>
  <si>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</si>
  <si>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</si>
  <si>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</si>
  <si>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</si>
  <si>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</si>
  <si>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</si>
  <si>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</si>
  <si>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</si>
  <si>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</si>
  <si>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</si>
  <si>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</si>
  <si>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</si>
  <si>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</si>
  <si>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</si>
  <si>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</si>
  <si>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</si>
  <si>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</si>
  <si>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</si>
  <si>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</si>
  <si>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</si>
  <si>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</si>
  <si>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</si>
  <si>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</si>
  <si>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</si>
  <si>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</si>
  <si>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</si>
  <si>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</si>
  <si>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</si>
  <si>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</si>
  <si>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</si>
  <si>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</si>
  <si>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</si>
  <si>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</si>
  <si>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</si>
  <si>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</si>
  <si>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</si>
  <si>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</si>
  <si>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</si>
  <si>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</si>
  <si>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</si>
  <si>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</si>
  <si>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</si>
  <si>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</si>
  <si>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</si>
  <si>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</si>
  <si>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</si>
  <si>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</si>
  <si>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</si>
  <si>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</si>
  <si>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</si>
  <si>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</si>
  <si>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</si>
  <si>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</si>
  <si>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</si>
  <si>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</si>
  <si>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</si>
  <si>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</si>
  <si>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</si>
  <si>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</si>
  <si>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</si>
  <si>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</si>
  <si>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</si>
  <si>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</si>
  <si>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</si>
  <si>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</si>
  <si>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</si>
  <si>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</si>
  <si>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</si>
  <si>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</si>
  <si>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</si>
  <si>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</si>
  <si>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</si>
  <si>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</si>
  <si>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</si>
  <si>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</si>
  <si>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</si>
  <si>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</si>
  <si>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</si>
  <si>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</si>
  <si>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</si>
  <si>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</si>
  <si>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</si>
  <si>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</si>
  <si>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</si>
  <si>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</si>
  <si>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</si>
  <si>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</si>
  <si>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</si>
  <si>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</si>
  <si>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</si>
  <si>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</si>
  <si>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</si>
  <si>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</si>
  <si>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</si>
  <si>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</si>
  <si>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</si>
  <si>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</si>
  <si>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</si>
  <si>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</si>
  <si>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</si>
  <si>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</si>
  <si>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</si>
  <si>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</si>
  <si>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</si>
  <si>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</si>
  <si>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</si>
  <si>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</si>
  <si>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</si>
  <si>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</si>
  <si>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</si>
  <si>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</si>
  <si>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</si>
  <si>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</si>
  <si>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</si>
  <si>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</si>
  <si>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</si>
  <si>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</si>
  <si>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</si>
  <si>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</si>
  <si>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</si>
  <si>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</si>
  <si>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</si>
  <si>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</si>
  <si>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</si>
  <si>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</si>
  <si>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</si>
  <si>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</si>
  <si>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</si>
  <si>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</si>
  <si>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</si>
  <si>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</si>
  <si>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</si>
  <si>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</si>
  <si>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</si>
  <si>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</si>
  <si>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</si>
  <si>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</si>
  <si>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</si>
  <si>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</si>
  <si>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</si>
  <si>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</si>
  <si>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</si>
  <si>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</si>
  <si>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</si>
  <si>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</si>
  <si>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</si>
  <si>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</si>
  <si>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</si>
  <si>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</si>
  <si>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</si>
  <si>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</si>
  <si>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</si>
  <si>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</si>
  <si>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</si>
  <si>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</si>
  <si>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</si>
  <si>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</si>
  <si>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</si>
  <si>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</si>
  <si>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</si>
  <si>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</si>
  <si>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</si>
  <si>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</si>
  <si>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</si>
  <si>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</si>
  <si>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</si>
  <si>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</si>
  <si>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</si>
  <si>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</si>
  <si>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</si>
  <si>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</si>
  <si>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</si>
  <si>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</si>
  <si>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</si>
  <si>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</si>
  <si>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</si>
  <si>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</si>
  <si>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</si>
  <si>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</si>
  <si>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</si>
  <si>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</si>
  <si>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</si>
  <si>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</si>
  <si>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</si>
  <si>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</si>
  <si>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</si>
  <si>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</si>
  <si>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</si>
  <si>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</si>
  <si>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</si>
  <si>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</si>
  <si>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</si>
  <si>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</si>
  <si>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</si>
  <si>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</si>
  <si>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</si>
  <si>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</si>
  <si>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</si>
  <si>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</si>
  <si>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</si>
  <si>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</si>
  <si>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</si>
  <si>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</si>
  <si>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</si>
  <si>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</si>
  <si>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</si>
  <si>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</si>
  <si>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</si>
  <si>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</si>
  <si>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</si>
  <si>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</si>
  <si>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</si>
  <si>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</si>
  <si>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</si>
  <si>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</si>
  <si>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</si>
  <si>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</si>
  <si>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</si>
  <si>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</si>
  <si>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</si>
  <si>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</si>
  <si>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</si>
  <si>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</si>
  <si>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</si>
  <si>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</si>
  <si>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</si>
  <si>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</si>
  <si>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</si>
  <si>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</si>
  <si>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</si>
  <si>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</si>
  <si>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</si>
  <si>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</si>
  <si>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</si>
  <si>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</si>
  <si>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</si>
  <si>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</si>
  <si>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</si>
  <si>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</si>
  <si>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</si>
  <si>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</si>
  <si>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</si>
  <si>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</si>
  <si>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</si>
  <si>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</si>
  <si>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</si>
  <si>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</si>
  <si>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</si>
  <si>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</si>
  <si>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</si>
  <si>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</si>
  <si>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</si>
  <si>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</si>
  <si>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</si>
  <si>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</si>
  <si>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</si>
  <si>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</si>
  <si>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</si>
  <si>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</si>
  <si>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</si>
  <si>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</si>
  <si>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</si>
  <si>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</si>
  <si>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</si>
  <si>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</si>
  <si>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</si>
  <si>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</si>
  <si>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</si>
  <si>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</si>
  <si>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</si>
  <si>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</si>
  <si>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</si>
  <si>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</si>
  <si>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</si>
  <si>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</si>
  <si>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</si>
  <si>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</si>
  <si>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</si>
  <si>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</si>
  <si>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</si>
  <si>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</si>
  <si>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</si>
  <si>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</si>
  <si>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</si>
  <si>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</si>
  <si>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</si>
  <si>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</si>
  <si>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</si>
  <si>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</si>
  <si>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</si>
  <si>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</si>
  <si>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</si>
  <si>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</si>
  <si>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</si>
  <si>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</si>
  <si>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</si>
  <si>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</si>
  <si>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</si>
  <si>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</si>
  <si>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</si>
  <si>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</si>
  <si>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</si>
  <si>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</si>
  <si>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</si>
  <si>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</si>
  <si>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</si>
  <si>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</si>
  <si>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</si>
  <si>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</si>
  <si>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</si>
  <si>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</si>
  <si>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</si>
  <si>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</si>
  <si>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</si>
  <si>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</si>
  <si>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</si>
  <si>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</si>
  <si>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</si>
  <si>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</si>
  <si>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</si>
  <si>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</si>
  <si>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</si>
  <si>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</si>
  <si>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</si>
  <si>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</si>
  <si>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</si>
  <si>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</si>
  <si>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</si>
  <si>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</si>
  <si>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</si>
  <si>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</si>
  <si>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</si>
  <si>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</si>
  <si>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</si>
  <si>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</si>
  <si>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</si>
  <si>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</si>
  <si>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</si>
  <si>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</si>
  <si>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</si>
  <si>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</si>
  <si>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</si>
  <si>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</si>
  <si>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</si>
  <si>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</si>
  <si>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</si>
  <si>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</si>
  <si>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</si>
  <si>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</si>
  <si>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</si>
  <si>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</si>
  <si>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</si>
  <si>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</si>
  <si>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</si>
  <si>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</si>
  <si>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</si>
  <si>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</si>
  <si>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</si>
  <si>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</si>
  <si>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</si>
  <si>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</si>
  <si>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</si>
  <si>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</si>
  <si>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</si>
  <si>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</si>
  <si>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</si>
  <si>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</si>
  <si>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</si>
  <si>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</si>
  <si>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</si>
  <si>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</si>
  <si>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</si>
  <si>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</si>
  <si>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</si>
  <si>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</si>
  <si>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</si>
  <si>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</si>
  <si>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</si>
  <si>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</si>
  <si>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</si>
  <si>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</si>
  <si>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</si>
  <si>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</si>
  <si>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</si>
  <si>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</si>
  <si>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</si>
  <si>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</si>
  <si>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</si>
  <si>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</si>
  <si>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</si>
  <si>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</si>
  <si>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</si>
  <si>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</si>
  <si>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</si>
  <si>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</si>
  <si>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</si>
  <si>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</si>
  <si>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</si>
  <si>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</si>
  <si>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</si>
  <si>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</si>
  <si>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</si>
  <si>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</si>
  <si>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</si>
  <si>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</si>
  <si>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</si>
  <si>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</si>
  <si>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</si>
  <si>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</si>
  <si>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</si>
  <si>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</si>
  <si>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</si>
  <si>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</si>
  <si>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</si>
  <si>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</si>
  <si>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</si>
  <si>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</si>
  <si>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</si>
  <si>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</si>
  <si>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</si>
  <si>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</si>
  <si>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</si>
  <si>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</si>
  <si>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</si>
  <si>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</si>
  <si>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</si>
  <si>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</si>
  <si>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</si>
  <si>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</si>
  <si>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</si>
  <si>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</si>
  <si>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</si>
  <si>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</si>
  <si>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</si>
  <si>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</si>
  <si>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</si>
  <si>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</si>
  <si>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</si>
  <si>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</si>
  <si>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</si>
  <si>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</si>
  <si>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</si>
  <si>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</si>
  <si>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</si>
  <si>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</si>
  <si>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</si>
  <si>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</si>
  <si>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</si>
  <si>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</si>
  <si>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</si>
  <si>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</si>
  <si>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</si>
  <si>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</si>
  <si>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</si>
  <si>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</si>
  <si>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</si>
  <si>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</si>
  <si>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</si>
  <si>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</si>
  <si>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</si>
  <si>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</si>
  <si>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</si>
  <si>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</si>
  <si>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</si>
  <si>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</si>
  <si>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</si>
  <si>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</si>
  <si>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</si>
  <si>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</si>
  <si>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</si>
  <si>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</si>
  <si>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</si>
  <si>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</si>
  <si>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</si>
  <si>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</si>
  <si>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</si>
  <si>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</si>
  <si>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</si>
  <si>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</si>
  <si>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</si>
  <si>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</si>
  <si>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</si>
  <si>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</si>
  <si>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</si>
  <si>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</si>
  <si>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</si>
  <si>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</si>
  <si>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</si>
  <si>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</si>
  <si>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</si>
  <si>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</si>
  <si>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</si>
  <si>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</si>
  <si>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</si>
  <si>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</si>
  <si>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</si>
  <si>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</si>
  <si>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</si>
  <si>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</si>
  <si>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</si>
  <si>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</si>
  <si>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</si>
  <si>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</si>
  <si>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</si>
  <si>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</si>
  <si>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</si>
  <si>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</si>
  <si>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</si>
  <si>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</si>
  <si>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</si>
  <si>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</si>
  <si>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</si>
  <si>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</si>
  <si>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</si>
  <si>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</si>
  <si>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</si>
  <si>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</si>
  <si>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</si>
  <si>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</si>
  <si>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</si>
  <si>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</si>
  <si>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</si>
  <si>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</si>
  <si>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</si>
  <si>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</si>
  <si>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</si>
  <si>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</si>
  <si>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</si>
  <si>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</si>
  <si>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</si>
  <si>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</si>
  <si>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</si>
  <si>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</si>
  <si>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</si>
  <si>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</si>
  <si>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</si>
  <si>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</si>
  <si>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</si>
  <si>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</si>
  <si>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</si>
  <si>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</si>
  <si>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</si>
  <si>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</si>
  <si>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</si>
  <si>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</si>
  <si>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</si>
  <si>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</si>
  <si>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</si>
  <si>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</si>
  <si>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</si>
  <si>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</si>
  <si>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</si>
  <si>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</si>
  <si>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</si>
  <si>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</si>
  <si>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</si>
  <si>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</si>
  <si>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</si>
  <si>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</si>
  <si>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</si>
  <si>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</si>
  <si>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</si>
  <si>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</si>
  <si>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</si>
  <si>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</si>
  <si>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</si>
  <si>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</si>
  <si>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</si>
  <si>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</si>
  <si>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</si>
  <si>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</si>
  <si>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</si>
  <si>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</si>
  <si>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</si>
  <si>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</si>
  <si>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</si>
  <si>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</si>
  <si>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</si>
  <si>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</si>
  <si>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</si>
  <si>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</si>
  <si>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</si>
  <si>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</si>
  <si>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</si>
  <si>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</si>
  <si>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</si>
  <si>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</si>
  <si>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</si>
  <si>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</si>
  <si>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</si>
  <si>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</si>
  <si>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</si>
  <si>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</si>
  <si>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</si>
  <si>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</si>
  <si>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</si>
  <si>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</si>
  <si>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</si>
  <si>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</si>
  <si>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</si>
  <si>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</si>
  <si>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</si>
  <si>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</si>
  <si>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</si>
  <si>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</si>
  <si>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</si>
  <si>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</si>
  <si>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</si>
  <si>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</si>
  <si>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</si>
  <si>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</si>
  <si>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</si>
  <si>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</si>
  <si>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</si>
  <si>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</si>
  <si>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</si>
  <si>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</si>
  <si>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</si>
  <si>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</si>
  <si>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</si>
  <si>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</si>
  <si>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</si>
  <si>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</si>
  <si>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</si>
  <si>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</si>
  <si>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</si>
  <si>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</si>
  <si>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</si>
  <si>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</si>
  <si>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</si>
  <si>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</si>
  <si>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</si>
  <si>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</si>
  <si>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</si>
  <si>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</si>
  <si>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</si>
  <si>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</si>
  <si>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</si>
  <si>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</si>
  <si>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</si>
  <si>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</si>
  <si>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</si>
  <si>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</si>
  <si>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</si>
  <si>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</si>
  <si>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</si>
  <si>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</si>
  <si>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</si>
  <si>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</si>
  <si>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</si>
  <si>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</si>
  <si>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</si>
  <si>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</si>
  <si>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</si>
  <si>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</si>
  <si>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</si>
  <si>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</si>
  <si>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</si>
  <si>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</si>
  <si>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</si>
  <si>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</si>
  <si>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</si>
  <si>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</si>
  <si>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</si>
  <si>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</si>
  <si>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</si>
  <si>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</si>
  <si>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</si>
  <si>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</si>
  <si>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</si>
  <si>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</si>
  <si>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</si>
  <si>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</si>
  <si>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</si>
  <si>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</si>
  <si>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</si>
  <si>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</si>
  <si>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</si>
  <si>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</si>
  <si>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</si>
  <si>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</si>
  <si>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</si>
  <si>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</si>
  <si>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</si>
  <si>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</si>
  <si>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</si>
  <si>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</si>
  <si>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</si>
  <si>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</si>
  <si>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</si>
  <si>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</si>
  <si>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</si>
  <si>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</si>
  <si>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</si>
  <si>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</si>
  <si>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</si>
  <si>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</si>
  <si>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</si>
  <si>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</si>
  <si>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</si>
  <si>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</si>
  <si>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</si>
  <si>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</si>
  <si>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</si>
  <si>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</si>
  <si>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</si>
  <si>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</si>
  <si>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</si>
  <si>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</si>
  <si>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</si>
  <si>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</si>
  <si>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</si>
  <si>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</si>
  <si>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</si>
  <si>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</si>
  <si>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</si>
  <si>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</si>
  <si>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</si>
  <si>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</si>
  <si>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</si>
  <si>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</si>
  <si>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</si>
  <si>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</si>
  <si>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</si>
  <si>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</si>
  <si>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</si>
  <si>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</si>
  <si>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</si>
  <si>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</si>
  <si>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</si>
  <si>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</si>
  <si>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</si>
  <si>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</si>
  <si>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</si>
  <si>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</si>
  <si>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</si>
  <si>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</si>
  <si>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</si>
  <si>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</si>
  <si>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</si>
  <si>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</si>
  <si>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</si>
  <si>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</si>
  <si>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</si>
  <si>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</si>
  <si>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</si>
  <si>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</si>
  <si>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</si>
  <si>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</si>
  <si>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</si>
  <si>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</si>
  <si>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</si>
  <si>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</si>
  <si>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</si>
  <si>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</si>
  <si>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</si>
  <si>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</si>
  <si>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</si>
  <si>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</si>
  <si>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</si>
  <si>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</si>
  <si>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</si>
  <si>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</si>
  <si>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</si>
  <si>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</si>
  <si>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</si>
  <si>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</si>
  <si>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</si>
  <si>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</si>
  <si>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</si>
  <si>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</si>
  <si>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</si>
  <si>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</si>
  <si>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</si>
  <si>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</si>
  <si>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</si>
  <si>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</si>
  <si>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</si>
  <si>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</si>
  <si>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</si>
  <si>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</si>
  <si>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</si>
  <si>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</si>
  <si>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</si>
  <si>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</si>
  <si>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</si>
  <si>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</si>
  <si>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</si>
  <si>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</si>
  <si>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</si>
  <si>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</si>
  <si>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</si>
  <si>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</si>
  <si>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</si>
  <si>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</si>
  <si>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</si>
  <si>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</si>
  <si>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</si>
  <si>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</si>
  <si>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</si>
  <si>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</si>
  <si>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</si>
  <si>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</si>
  <si>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</si>
  <si>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</si>
  <si>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</si>
  <si>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</si>
  <si>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</si>
  <si>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</si>
  <si>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</si>
  <si>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</si>
  <si>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</si>
  <si>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</si>
  <si>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</si>
  <si>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</si>
  <si>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</si>
  <si>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</si>
  <si>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</si>
  <si>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</si>
  <si>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</si>
  <si>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</si>
  <si>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</si>
  <si>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</si>
  <si>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</si>
  <si>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</si>
  <si>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</si>
  <si>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</si>
  <si>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</si>
  <si>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</si>
  <si>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</si>
  <si>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</si>
  <si>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</si>
  <si>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</si>
  <si>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</si>
  <si>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</si>
  <si>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</si>
  <si>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</si>
  <si>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</si>
  <si>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</si>
  <si>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</si>
  <si>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</si>
  <si>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</si>
  <si>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</si>
  <si>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</si>
  <si>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</si>
  <si>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</si>
  <si>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</si>
  <si>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</si>
  <si>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</si>
  <si>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</si>
  <si>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</si>
  <si>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</si>
  <si>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</si>
  <si>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</si>
  <si>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</si>
  <si>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</si>
  <si>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</si>
  <si>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</si>
  <si>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</si>
  <si>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</si>
  <si>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</si>
  <si>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</si>
  <si>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</si>
  <si>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</si>
  <si>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</si>
  <si>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</si>
  <si>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</si>
  <si>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</si>
  <si>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</si>
  <si>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</si>
  <si>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</si>
  <si>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</si>
  <si>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</si>
  <si>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</si>
  <si>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</si>
  <si>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</si>
  <si>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</si>
  <si>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</si>
  <si>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</si>
  <si>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</si>
  <si>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</si>
  <si>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</si>
  <si>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</si>
  <si>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</si>
  <si>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</si>
  <si>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</si>
  <si>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</si>
  <si>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</si>
  <si>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</si>
  <si>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</si>
  <si>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</si>
  <si>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</si>
  <si>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</si>
  <si>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</si>
  <si>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</si>
  <si>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</si>
  <si>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</si>
  <si>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</si>
  <si>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</si>
  <si>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</si>
  <si>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</si>
  <si>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</si>
  <si>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</si>
  <si>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</si>
  <si>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</si>
  <si>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</si>
  <si>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</si>
  <si>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</si>
  <si>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</si>
  <si>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</si>
  <si>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</si>
  <si>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</si>
  <si>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</si>
  <si>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</si>
  <si>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</si>
  <si>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</si>
  <si>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</si>
  <si>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</si>
  <si>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</si>
  <si>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</si>
  <si>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</si>
  <si>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</si>
  <si>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</si>
  <si>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</si>
  <si>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</si>
  <si>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</si>
  <si>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</si>
  <si>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</si>
  <si>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</si>
  <si>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</si>
  <si>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</si>
  <si>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</si>
  <si>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</si>
  <si>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</si>
  <si>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</si>
  <si>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</si>
  <si>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</si>
  <si>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</si>
  <si>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</si>
  <si>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</si>
  <si>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</si>
  <si>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</si>
  <si>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</si>
  <si>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</si>
  <si>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</si>
  <si>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</si>
  <si>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</si>
  <si>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</si>
  <si>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</si>
  <si>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</si>
  <si>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</si>
  <si>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</si>
  <si>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</si>
  <si>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</si>
  <si>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</si>
  <si>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</si>
  <si>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</si>
  <si>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</si>
  <si>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</si>
  <si>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</si>
  <si>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</si>
  <si>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</si>
  <si>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</si>
  <si>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</si>
  <si>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</si>
  <si>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</si>
  <si>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</si>
  <si>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</si>
  <si>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</si>
  <si>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</si>
  <si>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</si>
  <si>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</si>
  <si>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</si>
  <si>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</si>
  <si>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</si>
  <si>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</si>
  <si>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</si>
  <si>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</si>
  <si>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</si>
  <si>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</si>
  <si>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</si>
  <si>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</si>
  <si>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</si>
  <si>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</si>
  <si>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</si>
  <si>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</si>
  <si>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</si>
  <si>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</si>
  <si>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</si>
  <si>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</si>
  <si>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</si>
  <si>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</si>
  <si>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</si>
  <si>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</si>
  <si>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</si>
  <si>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</si>
  <si>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</si>
  <si>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</si>
  <si>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</si>
  <si>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</si>
  <si>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</si>
  <si>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</si>
  <si>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</si>
  <si>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</si>
  <si>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</si>
  <si>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</si>
  <si>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</si>
  <si>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</si>
  <si>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</si>
  <si>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</si>
  <si>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</si>
  <si>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</si>
  <si>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</si>
  <si>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</si>
  <si>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</si>
  <si>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</si>
  <si>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</si>
  <si>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</si>
  <si>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</si>
  <si>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</si>
  <si>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</si>
  <si>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</si>
  <si>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</si>
  <si>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</si>
  <si>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</si>
  <si>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</si>
  <si>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</si>
  <si>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</si>
  <si>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</si>
  <si>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</si>
  <si>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</si>
  <si>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</si>
  <si>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</si>
  <si>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</si>
  <si>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</si>
  <si>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</si>
  <si>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</si>
  <si>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</si>
  <si>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</si>
  <si>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</si>
  <si>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</si>
  <si>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</si>
  <si>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</si>
  <si>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</si>
  <si>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</si>
  <si>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</si>
  <si>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</si>
  <si>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</si>
  <si>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</si>
  <si>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</si>
  <si>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</si>
  <si>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</si>
  <si>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</si>
  <si>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</si>
  <si>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</si>
  <si>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</si>
  <si>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</si>
  <si>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</si>
  <si>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</si>
  <si>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</si>
  <si>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</si>
  <si>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</si>
  <si>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</si>
  <si>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</si>
  <si>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</si>
  <si>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</si>
  <si>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</si>
  <si>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</si>
  <si>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</si>
  <si>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</si>
  <si>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</si>
  <si>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</si>
  <si>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</si>
  <si>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</si>
  <si>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</si>
  <si>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</si>
  <si>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</si>
  <si>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</si>
  <si>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</si>
  <si>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</si>
  <si>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</si>
  <si>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</si>
  <si>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</si>
  <si>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</si>
  <si>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</si>
  <si>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</si>
  <si>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</si>
  <si>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</si>
  <si>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</si>
  <si>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</si>
  <si>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</si>
  <si>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</si>
  <si>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</si>
  <si>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</si>
  <si>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</si>
  <si>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</si>
  <si>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</si>
  <si>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</si>
  <si>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</si>
  <si>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</si>
  <si>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</si>
  <si>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</si>
  <si>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</si>
  <si>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</si>
  <si>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</si>
  <si>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</si>
  <si>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</si>
  <si>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</si>
  <si>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</si>
  <si>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</si>
  <si>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</si>
  <si>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</si>
  <si>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</si>
  <si>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</si>
  <si>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</si>
  <si>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</si>
  <si>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</si>
  <si>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</si>
  <si>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</si>
  <si>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</si>
  <si>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</si>
  <si>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</si>
  <si>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</si>
  <si>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</si>
  <si>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</si>
  <si>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</si>
  <si>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</si>
  <si>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</si>
  <si>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</si>
  <si>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</si>
  <si>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</si>
  <si>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</si>
  <si>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</si>
  <si>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</si>
  <si>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</si>
  <si>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</si>
  <si>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</si>
  <si>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</si>
  <si>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</si>
  <si>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</si>
  <si>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</si>
  <si>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</si>
  <si>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</si>
  <si>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</si>
  <si>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</si>
  <si>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</si>
  <si>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</si>
  <si>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</si>
  <si>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</si>
  <si>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</si>
  <si>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</si>
  <si>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</si>
  <si>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</si>
  <si>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</si>
  <si>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</si>
  <si>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</si>
  <si>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</si>
  <si>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</si>
  <si>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</si>
  <si>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</si>
  <si>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</si>
  <si>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</si>
  <si>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</si>
  <si>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</si>
  <si>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</si>
  <si>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</si>
  <si>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</si>
  <si>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</si>
  <si>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</si>
  <si>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</si>
  <si>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</si>
  <si>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</si>
  <si>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</si>
  <si>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</si>
  <si>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</si>
  <si>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</si>
  <si>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</si>
  <si>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</si>
  <si>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</si>
  <si>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</si>
  <si>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</si>
  <si>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</si>
  <si>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</si>
  <si>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</si>
  <si>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</si>
  <si>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</si>
  <si>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</si>
  <si>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</si>
  <si>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</si>
  <si>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</si>
  <si>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</si>
  <si>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</si>
  <si>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</si>
  <si>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</si>
  <si>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</si>
  <si>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</si>
  <si>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</si>
  <si>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</si>
  <si>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</si>
  <si>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</si>
  <si>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</si>
  <si>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</si>
  <si>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</si>
  <si>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</si>
  <si>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</si>
  <si>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</si>
  <si>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</si>
  <si>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</si>
  <si>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</si>
  <si>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</si>
  <si>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</si>
  <si>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</si>
  <si>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</si>
  <si>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</si>
  <si>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</si>
  <si>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</si>
  <si>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</si>
  <si>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</si>
  <si>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</si>
  <si>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</si>
  <si>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</si>
  <si>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</si>
  <si>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</si>
  <si>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</si>
  <si>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</si>
  <si>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</si>
  <si>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</si>
  <si>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</si>
  <si>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</si>
  <si>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</si>
  <si>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</si>
  <si>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</si>
  <si>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</si>
  <si>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</si>
  <si>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</si>
  <si>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</si>
  <si>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</si>
  <si>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</si>
  <si>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</si>
  <si>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</si>
  <si>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</si>
  <si>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</si>
  <si>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</si>
  <si>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</si>
  <si>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</si>
  <si>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</si>
  <si>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</si>
  <si>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</si>
  <si>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</si>
  <si>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</si>
  <si>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</si>
  <si>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</si>
  <si>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</si>
  <si>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</si>
  <si>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</si>
  <si>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</si>
  <si>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</si>
  <si>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</si>
  <si>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</si>
  <si>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</si>
  <si>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</si>
  <si>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</si>
  <si>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</si>
  <si>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</si>
  <si>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</si>
  <si>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</si>
  <si>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</si>
  <si>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</si>
  <si>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</si>
  <si>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</si>
  <si>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</si>
  <si>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</si>
  <si>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</si>
  <si>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</si>
  <si>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</si>
  <si>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</si>
  <si>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</si>
  <si>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</si>
  <si>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</si>
  <si>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</si>
  <si>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</si>
  <si>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</si>
  <si>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</si>
  <si>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</si>
  <si>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</si>
  <si>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</si>
  <si>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</si>
  <si>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</si>
  <si>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</si>
  <si>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</si>
  <si>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</si>
  <si>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</si>
  <si>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</si>
  <si>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</si>
  <si>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</si>
  <si>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</si>
  <si>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</si>
  <si>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</si>
  <si>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</si>
  <si>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</si>
  <si>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</si>
  <si>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</si>
  <si>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</si>
  <si>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</si>
  <si>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</si>
  <si>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</si>
  <si>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</si>
  <si>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</si>
  <si>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</si>
  <si>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</si>
  <si>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</si>
  <si>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</si>
  <si>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</si>
  <si>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</si>
  <si>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</si>
  <si>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</si>
  <si>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</si>
  <si>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</si>
  <si>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</si>
  <si>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</si>
  <si>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</si>
  <si>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</si>
  <si>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</si>
  <si>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</si>
  <si>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</si>
  <si>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</si>
  <si>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</si>
  <si>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</si>
  <si>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</si>
  <si>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</si>
  <si>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</si>
  <si>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</si>
  <si>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</si>
  <si>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</si>
  <si>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</si>
  <si>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</si>
  <si>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</si>
  <si>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</si>
  <si>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</si>
  <si>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</si>
  <si>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</si>
  <si>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</si>
  <si>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</si>
  <si>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</si>
  <si>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</si>
  <si>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</si>
  <si>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</si>
  <si>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</si>
  <si>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</si>
  <si>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</si>
  <si>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</si>
  <si>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</si>
  <si>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</si>
  <si>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</si>
  <si>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</si>
  <si>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</si>
  <si>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</si>
  <si>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</si>
  <si>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</si>
  <si>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</si>
  <si>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</si>
  <si>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</si>
  <si>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</si>
  <si>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</si>
  <si>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</si>
  <si>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</si>
  <si>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</si>
  <si>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</si>
  <si>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</si>
  <si>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</si>
  <si>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</si>
  <si>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</si>
  <si>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</si>
  <si>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</si>
  <si>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</si>
  <si>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</si>
  <si>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</si>
  <si>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</si>
  <si>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</si>
  <si>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</si>
  <si>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</si>
  <si>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</si>
  <si>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</si>
  <si>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</si>
  <si>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</si>
  <si>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</si>
  <si>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</si>
  <si>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</si>
  <si>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</si>
  <si>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</si>
  <si>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</si>
  <si>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</si>
  <si>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</si>
  <si>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</si>
  <si>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</si>
  <si>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</si>
  <si>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</si>
  <si>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</si>
  <si>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</si>
  <si>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</si>
  <si>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</si>
  <si>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</si>
  <si>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</si>
  <si>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</si>
  <si>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</si>
  <si>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</si>
  <si>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</si>
  <si>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</si>
  <si>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</si>
  <si>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</si>
  <si>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</si>
  <si>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</si>
  <si>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</si>
  <si>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</si>
  <si>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</si>
  <si>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</si>
  <si>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</si>
  <si>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</si>
  <si>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</si>
  <si>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</si>
  <si>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</si>
  <si>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</si>
  <si>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</si>
  <si>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</si>
  <si>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</si>
  <si>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</si>
  <si>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</si>
  <si>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</si>
  <si>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</si>
  <si>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</si>
  <si>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</si>
  <si>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</si>
  <si>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</si>
  <si>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</si>
  <si>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</si>
  <si>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</si>
  <si>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</si>
  <si>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</si>
  <si>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</si>
  <si>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</si>
  <si>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</si>
  <si>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</si>
  <si>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</si>
  <si>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</si>
  <si>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</si>
  <si>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</si>
  <si>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</si>
  <si>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</si>
  <si>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</si>
  <si>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</si>
  <si>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</si>
  <si>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</si>
  <si>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</si>
  <si>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</si>
  <si>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</si>
  <si>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</si>
  <si>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</si>
  <si>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</si>
  <si>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</si>
  <si>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</si>
  <si>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</si>
  <si>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</si>
  <si>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</si>
  <si>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</si>
  <si>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</si>
  <si>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</si>
  <si>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</si>
  <si>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</si>
  <si>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</si>
  <si>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</si>
  <si>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</si>
  <si>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</si>
  <si>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</si>
  <si>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</si>
  <si>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</si>
  <si>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</si>
  <si>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</si>
  <si>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</si>
  <si>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</si>
  <si>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</si>
  <si>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</si>
  <si>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</si>
  <si>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</si>
  <si>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</si>
  <si>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</si>
  <si>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</si>
  <si>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</si>
  <si>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</si>
  <si>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</si>
  <si>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</si>
  <si>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</si>
  <si>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</si>
  <si>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</si>
  <si>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</si>
  <si>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</si>
  <si>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</si>
  <si>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</si>
  <si>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</si>
  <si>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</si>
  <si>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</si>
  <si>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</si>
  <si>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</si>
  <si>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</si>
  <si>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</si>
  <si>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</si>
  <si>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</si>
  <si>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</si>
  <si>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</si>
  <si>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</si>
  <si>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</si>
  <si>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</si>
  <si>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</si>
  <si>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</si>
  <si>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</si>
  <si>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</si>
  <si>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</si>
  <si>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</si>
  <si>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</si>
  <si>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</si>
  <si>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</si>
  <si>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</si>
  <si>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</si>
  <si>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</si>
  <si>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</si>
  <si>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</si>
  <si>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</si>
  <si>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</si>
  <si>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</si>
  <si>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</si>
  <si>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</si>
  <si>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</si>
  <si>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</si>
  <si>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</si>
  <si>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</si>
  <si>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</si>
  <si>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</si>
  <si>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</si>
  <si>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</si>
  <si>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</si>
  <si>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</si>
  <si>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</si>
  <si>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</si>
  <si>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</si>
  <si>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</si>
  <si>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</si>
  <si>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</si>
  <si>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</si>
  <si>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</si>
  <si>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</si>
  <si>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</si>
  <si>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</si>
  <si>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</si>
  <si>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</si>
  <si>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</si>
  <si>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</si>
  <si>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</si>
  <si>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</si>
  <si>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</si>
  <si>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</si>
  <si>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</si>
  <si>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</si>
  <si>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</si>
  <si>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</si>
  <si>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</si>
  <si>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</si>
  <si>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</si>
  <si>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</si>
  <si>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</si>
  <si>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</si>
  <si>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</si>
  <si>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</si>
  <si>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</si>
  <si>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</si>
  <si>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</si>
  <si>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</si>
  <si>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</si>
  <si>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</si>
  <si>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</si>
  <si>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</si>
  <si>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</si>
  <si>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</si>
  <si>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</si>
  <si>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</si>
  <si>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</si>
  <si>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</si>
  <si>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</si>
  <si>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</si>
  <si>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</si>
  <si>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</si>
  <si>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</si>
  <si>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</si>
  <si>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</si>
  <si>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</si>
  <si>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</si>
  <si>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</si>
  <si>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</si>
  <si>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</si>
  <si>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</si>
  <si>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</si>
  <si>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</si>
  <si>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</si>
  <si>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</si>
  <si>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</si>
  <si>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</si>
  <si>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</si>
  <si>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</si>
  <si>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</si>
  <si>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</si>
  <si>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</si>
  <si>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</si>
  <si>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</si>
  <si>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</si>
  <si>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</si>
  <si>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</si>
  <si>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</si>
  <si>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</si>
  <si>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</si>
  <si>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</si>
  <si>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</si>
  <si>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</si>
  <si>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</si>
  <si>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</si>
  <si>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</si>
  <si>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</si>
  <si>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</si>
  <si>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</si>
  <si>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</si>
  <si>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</si>
  <si>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</si>
  <si>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</si>
  <si>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</si>
  <si>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</si>
  <si>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</si>
  <si>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</si>
  <si>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</si>
  <si>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</si>
  <si>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</si>
  <si>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</si>
  <si>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</si>
  <si>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</si>
  <si>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</si>
  <si>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</si>
  <si>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</si>
  <si>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</si>
  <si>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</si>
  <si>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</si>
  <si>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</si>
  <si>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</si>
  <si>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</si>
  <si>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</si>
  <si>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</si>
  <si>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</si>
  <si>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</si>
  <si>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</si>
  <si>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</si>
  <si>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</si>
  <si>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</si>
  <si>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</si>
  <si>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</si>
  <si>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</si>
  <si>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</si>
  <si>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</si>
  <si>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</si>
  <si>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</si>
  <si>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</si>
  <si>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</si>
  <si>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</si>
  <si>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</si>
  <si>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</si>
  <si>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</si>
  <si>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</si>
  <si>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</si>
  <si>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</si>
  <si>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</si>
  <si>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</si>
  <si>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</si>
  <si>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</si>
  <si>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</si>
  <si>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</si>
  <si>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</si>
  <si>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</si>
  <si>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</si>
  <si>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</si>
  <si>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</si>
  <si>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</si>
  <si>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</si>
  <si>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</si>
  <si>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</si>
  <si>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</si>
  <si>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</si>
  <si>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</si>
  <si>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</si>
  <si>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</si>
  <si>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</si>
  <si>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</si>
  <si>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</si>
  <si>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</si>
  <si>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</si>
  <si>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</si>
  <si>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</si>
  <si>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</si>
  <si>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</si>
  <si>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</si>
  <si>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</si>
  <si>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</si>
  <si>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</si>
  <si>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</si>
  <si>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</si>
  <si>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</si>
  <si>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</si>
  <si>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</si>
  <si>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</si>
  <si>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</si>
  <si>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</si>
  <si>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</si>
  <si>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</si>
  <si>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</si>
  <si>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</si>
  <si>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</si>
  <si>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</si>
  <si>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</si>
  <si>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</si>
  <si>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</si>
  <si>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</si>
  <si>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</si>
  <si>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</si>
  <si>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</si>
  <si>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</si>
  <si>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</si>
  <si>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</si>
  <si>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</si>
  <si>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</si>
  <si>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</si>
  <si>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</si>
  <si>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</si>
  <si>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</si>
  <si>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</si>
  <si>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</si>
  <si>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</si>
  <si>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</si>
  <si>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</si>
  <si>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</si>
  <si>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</si>
  <si>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</si>
  <si>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</si>
  <si>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</si>
  <si>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</si>
  <si>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</si>
  <si>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</si>
  <si>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</si>
  <si>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</si>
  <si>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</si>
  <si>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</si>
  <si>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</si>
  <si>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</si>
  <si>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</si>
  <si>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</si>
  <si>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</si>
  <si>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</si>
  <si>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</si>
  <si>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</si>
  <si>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</si>
  <si>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</si>
  <si>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</si>
  <si>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</si>
  <si>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</si>
  <si>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</si>
  <si>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</si>
  <si>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</si>
  <si>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</si>
  <si>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</si>
  <si>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</si>
  <si>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</si>
  <si>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</si>
  <si>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</si>
  <si>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</si>
  <si>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</si>
  <si>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</si>
  <si>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</si>
  <si>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</si>
  <si>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</si>
  <si>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</si>
  <si>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</si>
  <si>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</si>
  <si>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</si>
  <si>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</si>
  <si>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</si>
  <si>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</si>
  <si>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</si>
  <si>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</si>
  <si>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</si>
  <si>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</si>
  <si>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</si>
  <si>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</si>
  <si>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</si>
  <si>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</si>
  <si>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</si>
  <si>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</si>
  <si>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</si>
  <si>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</si>
  <si>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</si>
  <si>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</si>
  <si>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</si>
  <si>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</si>
  <si>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</si>
  <si>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</si>
  <si>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</si>
  <si>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</si>
  <si>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</si>
  <si>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</si>
  <si>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</si>
  <si>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</si>
  <si>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</si>
  <si>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</si>
  <si>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</si>
  <si>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</si>
  <si>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</si>
  <si>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</si>
  <si>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</si>
  <si>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</si>
  <si>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</si>
  <si>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</si>
  <si>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</si>
  <si>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</si>
  <si>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</si>
  <si>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</si>
  <si>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</si>
  <si>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</si>
  <si>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</si>
  <si>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</si>
  <si>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</si>
  <si>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</si>
  <si>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</si>
  <si>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</si>
  <si>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</si>
  <si>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</si>
  <si>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</si>
  <si>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</si>
  <si>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</si>
  <si>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</si>
  <si>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</si>
  <si>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</si>
  <si>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</si>
  <si>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</si>
  <si>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</si>
  <si>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</si>
  <si>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</si>
  <si>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</si>
  <si>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</si>
  <si>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</si>
  <si>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</si>
  <si>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</si>
  <si>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</si>
  <si>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</si>
  <si>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</si>
  <si>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</si>
  <si>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</si>
  <si>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</si>
  <si>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</si>
  <si>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</si>
  <si>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</si>
  <si>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</si>
  <si>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</si>
  <si>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</si>
  <si>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</si>
  <si>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</si>
  <si>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</si>
  <si>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</si>
  <si>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</si>
  <si>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</si>
  <si>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</si>
  <si>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</si>
  <si>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</si>
  <si>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</si>
  <si>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</si>
  <si>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</si>
  <si>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</si>
  <si>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</si>
  <si>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</si>
  <si>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</si>
  <si>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</si>
  <si>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</si>
  <si>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</si>
  <si>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</si>
  <si>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</si>
  <si>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</si>
  <si>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</si>
  <si>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</si>
  <si>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</si>
  <si>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</si>
  <si>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</si>
  <si>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</si>
  <si>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</si>
  <si>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</si>
  <si>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</si>
  <si>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</si>
  <si>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</si>
  <si>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</si>
  <si>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</si>
  <si>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</si>
  <si>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</si>
  <si>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</si>
  <si>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</si>
  <si>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</si>
  <si>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</si>
  <si>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</si>
  <si>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</si>
  <si>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</si>
  <si>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</si>
  <si>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</si>
  <si>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</si>
  <si>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</si>
  <si>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</si>
  <si>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</si>
  <si>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</si>
  <si>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</si>
  <si>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</si>
  <si>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</si>
  <si>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</si>
  <si>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</si>
  <si>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</si>
  <si>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</si>
  <si>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</si>
  <si>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</si>
  <si>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</si>
  <si>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</si>
  <si>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</si>
  <si>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</si>
  <si>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</si>
  <si>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</si>
  <si>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</si>
  <si>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</si>
  <si>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</si>
  <si>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</si>
  <si>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</si>
  <si>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</si>
  <si>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</si>
  <si>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</si>
  <si>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</si>
  <si>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</si>
  <si>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</si>
  <si>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</si>
  <si>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</si>
  <si>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</si>
  <si>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</si>
  <si>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</si>
  <si>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</si>
  <si>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</si>
  <si>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</si>
  <si>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</si>
  <si>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</si>
  <si>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</si>
  <si>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</si>
  <si>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</si>
  <si>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</si>
  <si>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</si>
  <si>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</si>
  <si>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</si>
  <si>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</si>
  <si>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</si>
  <si>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</si>
  <si>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</si>
  <si>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</si>
  <si>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</si>
  <si>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</si>
  <si>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</si>
  <si>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</si>
  <si>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</si>
  <si>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</si>
  <si>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</si>
  <si>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</si>
  <si>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</si>
  <si>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</si>
  <si>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</si>
  <si>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</si>
  <si>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</si>
  <si>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</si>
  <si>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</si>
  <si>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</si>
  <si>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</si>
  <si>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</si>
  <si>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</si>
  <si>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</si>
  <si>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</si>
  <si>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</si>
  <si>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</si>
  <si>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</si>
  <si>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</si>
  <si>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</si>
  <si>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</si>
  <si>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</si>
  <si>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</si>
  <si>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</si>
  <si>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</si>
  <si>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</si>
  <si>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</si>
  <si>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</si>
  <si>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</si>
  <si>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</si>
  <si>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</si>
  <si>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</si>
  <si>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</si>
  <si>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</si>
  <si>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</si>
  <si>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</si>
  <si>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</si>
  <si>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</si>
  <si>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</si>
  <si>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</si>
  <si>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</si>
  <si>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</si>
  <si>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</si>
  <si>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</si>
  <si>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</si>
  <si>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</si>
  <si>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</si>
  <si>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</si>
  <si>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</si>
  <si>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</si>
  <si>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</si>
  <si>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</si>
  <si>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</si>
  <si>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</si>
  <si>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</si>
  <si>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</si>
  <si>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</si>
  <si>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</si>
  <si>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</si>
  <si>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</si>
  <si>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</si>
  <si>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</si>
  <si>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</si>
  <si>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</si>
  <si>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</si>
  <si>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</si>
  <si>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</si>
  <si>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</si>
  <si>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</si>
  <si>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</si>
  <si>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</si>
  <si>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</si>
  <si>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</si>
  <si>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</si>
  <si>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</si>
  <si>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</si>
  <si>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</si>
  <si>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</si>
  <si>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</si>
  <si>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</si>
  <si>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</si>
  <si>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</si>
  <si>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</si>
  <si>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</si>
  <si>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</si>
  <si>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</si>
  <si>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</si>
  <si>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</si>
  <si>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</si>
  <si>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</si>
  <si>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</si>
  <si>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</si>
  <si>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</si>
  <si>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</si>
  <si>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</si>
  <si>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</si>
  <si>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</si>
  <si>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</si>
  <si>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</si>
  <si>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</si>
  <si>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</si>
  <si>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</si>
  <si>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</si>
  <si>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</si>
  <si>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</si>
  <si>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</si>
  <si>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</si>
  <si>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</si>
  <si>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</si>
  <si>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</si>
  <si>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</si>
  <si>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</si>
  <si>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</si>
  <si>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</si>
  <si>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</si>
  <si>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</si>
  <si>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</si>
  <si>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</si>
  <si>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</si>
  <si>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</si>
  <si>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</si>
  <si>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</si>
  <si>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</si>
  <si>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</si>
  <si>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</si>
  <si>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</si>
  <si>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</si>
  <si>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</si>
  <si>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</si>
  <si>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</si>
  <si>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</si>
  <si>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</si>
  <si>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</si>
  <si>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</si>
  <si>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</si>
  <si>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</si>
  <si>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</si>
  <si>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</si>
  <si>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</si>
  <si>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</si>
  <si>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</si>
  <si>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</si>
  <si>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</si>
  <si>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</si>
  <si>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</si>
  <si>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</si>
  <si>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</si>
  <si>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</si>
  <si>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</si>
  <si>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</si>
  <si>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</si>
  <si>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</si>
  <si>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</si>
  <si>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</si>
  <si>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</si>
  <si>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</si>
  <si>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</si>
  <si>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</si>
  <si>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</si>
  <si>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</si>
  <si>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</si>
  <si>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</si>
  <si>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</si>
  <si>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</si>
  <si>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</si>
  <si>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</si>
  <si>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</si>
  <si>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</si>
  <si>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</si>
  <si>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</si>
  <si>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</si>
  <si>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</si>
  <si>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</si>
  <si>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</si>
  <si>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</si>
  <si>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</si>
  <si>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</si>
  <si>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</si>
  <si>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</si>
  <si>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</si>
  <si>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</si>
  <si>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</si>
  <si>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</si>
  <si>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</si>
  <si>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</si>
  <si>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</si>
  <si>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</si>
  <si>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</si>
  <si>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</si>
  <si>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</si>
  <si>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</si>
  <si>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</si>
  <si>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</si>
  <si>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</si>
  <si>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</si>
  <si>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</si>
  <si>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</si>
  <si>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</si>
  <si>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</si>
  <si>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</si>
  <si>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</si>
  <si>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</si>
  <si>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</si>
  <si>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</si>
  <si>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</si>
  <si>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</si>
  <si>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</si>
  <si>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</si>
  <si>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</si>
  <si>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</si>
  <si>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</si>
  <si>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</si>
  <si>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</si>
  <si>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</si>
  <si>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</si>
  <si>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</si>
  <si>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</si>
  <si>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</si>
  <si>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</si>
  <si>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</si>
  <si>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</si>
  <si>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</si>
  <si>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</si>
  <si>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</si>
  <si>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</si>
  <si>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</si>
  <si>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</si>
  <si>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</si>
  <si>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</si>
  <si>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</si>
  <si>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</si>
  <si>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</si>
  <si>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</si>
  <si>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</si>
  <si>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</si>
  <si>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</si>
  <si>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</si>
  <si>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</si>
  <si>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</si>
  <si>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</si>
  <si>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</si>
  <si>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</si>
  <si>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</si>
  <si>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</si>
  <si>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</si>
  <si>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</si>
  <si>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</si>
  <si>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</si>
  <si>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</si>
  <si>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</si>
  <si>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</si>
  <si>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</si>
  <si>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</si>
  <si>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</si>
  <si>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</si>
  <si>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</si>
  <si>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</si>
  <si>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</si>
  <si>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</si>
  <si>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</si>
  <si>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</si>
  <si>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</si>
  <si>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</si>
  <si>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</si>
  <si>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</si>
  <si>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</si>
  <si>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</si>
  <si>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</si>
  <si>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</si>
  <si>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</si>
  <si>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</si>
  <si>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</si>
  <si>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</si>
  <si>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</si>
  <si>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</si>
  <si>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</si>
  <si>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</si>
  <si>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</si>
  <si>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</si>
  <si>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</si>
  <si>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</si>
  <si>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</si>
  <si>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</si>
  <si>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</si>
  <si>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</si>
  <si>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</si>
  <si>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</si>
  <si>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</si>
  <si>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</si>
  <si>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</si>
  <si>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</si>
  <si>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</si>
  <si>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</si>
  <si>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</si>
  <si>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</si>
  <si>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</si>
  <si>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</si>
  <si>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</si>
  <si>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</si>
  <si>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</si>
  <si>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</si>
  <si>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</si>
  <si>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</si>
  <si>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</si>
  <si>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</si>
  <si>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</si>
  <si>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</si>
  <si>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</si>
  <si>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</si>
  <si>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</si>
  <si>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</si>
  <si>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</si>
  <si>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</si>
  <si>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</si>
  <si>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</si>
  <si>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</si>
  <si>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</si>
  <si>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</si>
  <si>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</si>
  <si>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</si>
  <si>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</si>
  <si>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</si>
  <si>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</si>
  <si>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</si>
  <si>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</si>
  <si>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</si>
  <si>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</si>
  <si>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</si>
  <si>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</si>
  <si>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</si>
  <si>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</si>
  <si>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</si>
  <si>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</si>
  <si>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</si>
  <si>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</si>
  <si>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</si>
  <si>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</si>
  <si>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</si>
  <si>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</si>
  <si>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</si>
  <si>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</si>
  <si>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</si>
  <si>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</si>
  <si>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</si>
  <si>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</si>
  <si>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</si>
  <si>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</si>
  <si>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</si>
  <si>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</si>
  <si>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</si>
  <si>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</si>
  <si>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</si>
  <si>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</si>
  <si>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</si>
  <si>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</si>
  <si>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</si>
  <si>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</si>
  <si>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</si>
  <si>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</si>
  <si>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</si>
  <si>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</si>
  <si>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</si>
  <si>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</si>
  <si>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</si>
  <si>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</si>
  <si>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</si>
  <si>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</si>
  <si>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</si>
  <si>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</si>
  <si>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</si>
  <si>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</si>
  <si>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</si>
  <si>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</si>
  <si>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</si>
  <si>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</si>
  <si>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</si>
  <si>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</si>
  <si>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</si>
  <si>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</si>
  <si>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</si>
  <si>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</si>
  <si>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</si>
  <si>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</si>
  <si>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</si>
  <si>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</si>
  <si>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</si>
  <si>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</si>
  <si>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</si>
  <si>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</si>
  <si>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</si>
  <si>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</si>
  <si>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</si>
  <si>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</si>
  <si>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</si>
  <si>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</si>
  <si>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</si>
  <si>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</si>
  <si>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</si>
  <si>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</si>
  <si>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</si>
  <si>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</si>
  <si>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</si>
  <si>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</si>
  <si>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</si>
  <si>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</si>
  <si>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</si>
  <si>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</si>
  <si>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</si>
  <si>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</si>
  <si>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</si>
  <si>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</si>
  <si>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</si>
  <si>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</si>
  <si>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</si>
  <si>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</si>
  <si>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</si>
  <si>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</si>
  <si>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</si>
  <si>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</si>
  <si>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</si>
  <si>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</si>
  <si>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</si>
  <si>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</si>
  <si>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</si>
  <si>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</si>
  <si>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</si>
  <si>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</si>
  <si>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</si>
  <si>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</si>
  <si>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</si>
  <si>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</si>
  <si>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</si>
  <si>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</si>
  <si>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</si>
  <si>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</si>
  <si>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</si>
  <si>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</si>
  <si>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</si>
  <si>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</si>
  <si>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</si>
  <si>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</si>
  <si>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</si>
  <si>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</si>
  <si>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</si>
  <si>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</si>
  <si>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</si>
  <si>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</si>
  <si>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</si>
  <si>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</si>
  <si>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</si>
  <si>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</si>
  <si>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</si>
  <si>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</si>
  <si>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</si>
  <si>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</si>
  <si>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</si>
  <si>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</si>
  <si>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</si>
  <si>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</si>
  <si>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</si>
  <si>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</si>
  <si>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</si>
  <si>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</si>
  <si>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</si>
  <si>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</si>
  <si>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</si>
  <si>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</si>
  <si>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</si>
  <si>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</si>
  <si>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</si>
  <si>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</si>
  <si>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</si>
  <si>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</si>
  <si>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</si>
  <si>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</si>
  <si>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</si>
  <si>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</si>
  <si>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</si>
  <si>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</si>
  <si>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</si>
  <si>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</si>
  <si>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</si>
  <si>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</si>
  <si>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</si>
  <si>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</si>
  <si>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</si>
  <si>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</si>
  <si>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</si>
  <si>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</si>
  <si>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</si>
  <si>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</si>
  <si>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</si>
  <si>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</si>
  <si>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</si>
  <si>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</si>
  <si>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</si>
  <si>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</si>
  <si>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</si>
  <si>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</si>
  <si>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</si>
  <si>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</si>
  <si>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</si>
  <si>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</si>
  <si>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</si>
  <si>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</si>
  <si>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</si>
  <si>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</si>
  <si>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</si>
  <si>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</si>
  <si>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</si>
  <si>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</si>
  <si>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</si>
  <si>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</si>
  <si>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</si>
  <si>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</si>
  <si>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</si>
  <si>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</si>
  <si>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</si>
  <si>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</si>
  <si>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</si>
  <si>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</si>
  <si>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</si>
  <si>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</si>
  <si>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</si>
  <si>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</si>
  <si>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</si>
  <si>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</si>
  <si>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</si>
  <si>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</si>
  <si>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</si>
  <si>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</si>
  <si>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</si>
  <si>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</si>
  <si>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</si>
  <si>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</si>
  <si>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</si>
  <si>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</si>
  <si>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</si>
  <si>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</si>
  <si>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</si>
  <si>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</si>
  <si>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</si>
  <si>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</si>
  <si>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</si>
  <si>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</si>
  <si>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</si>
  <si>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</si>
  <si>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</si>
  <si>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</si>
  <si>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</si>
  <si>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</si>
  <si>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</si>
  <si>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</si>
  <si>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</si>
  <si>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</si>
  <si>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</si>
  <si>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</si>
  <si>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</si>
  <si>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</si>
  <si>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</si>
  <si>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</si>
  <si>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</si>
  <si>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</si>
  <si>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</si>
  <si>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</si>
  <si>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</si>
  <si>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</si>
  <si>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</si>
  <si>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</si>
  <si>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</si>
  <si>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</si>
  <si>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</si>
  <si>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</si>
  <si>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</si>
  <si>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</si>
  <si>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</si>
  <si>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</si>
  <si>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</si>
  <si>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</si>
  <si>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</si>
  <si>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</si>
  <si>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</si>
  <si>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</si>
  <si>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</si>
  <si>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</si>
  <si>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</si>
  <si>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</si>
  <si>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</si>
  <si>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</si>
  <si>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</si>
  <si>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</si>
  <si>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</si>
  <si>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</si>
  <si>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</si>
  <si>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</si>
  <si>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</si>
  <si>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</si>
  <si>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</si>
  <si>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</si>
  <si>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</si>
  <si>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</si>
  <si>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</si>
  <si>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</si>
  <si>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</si>
  <si>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</si>
  <si>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</si>
  <si>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</si>
  <si>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</si>
  <si>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</si>
  <si>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</si>
  <si>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</si>
  <si>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</si>
  <si>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</si>
  <si>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</si>
  <si>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</si>
  <si>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</si>
  <si>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</si>
  <si>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</si>
  <si>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</si>
  <si>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</si>
  <si>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</si>
  <si>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</si>
  <si>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</si>
  <si>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</si>
  <si>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</si>
  <si>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</si>
  <si>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</si>
  <si>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</si>
  <si>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</si>
  <si>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</si>
  <si>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</si>
  <si>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</si>
  <si>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</si>
  <si>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</si>
  <si>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</si>
  <si>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</si>
  <si>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</si>
  <si>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</si>
  <si>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</si>
  <si>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</si>
  <si>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</si>
  <si>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</si>
  <si>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</si>
  <si>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</si>
  <si>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</si>
  <si>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</si>
  <si>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</si>
  <si>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</si>
  <si>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</si>
  <si>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</si>
  <si>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</si>
  <si>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</si>
  <si>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</si>
  <si>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</si>
  <si>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</si>
  <si>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</si>
  <si>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</si>
  <si>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</si>
  <si>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</si>
  <si>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</si>
  <si>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</si>
  <si>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</si>
  <si>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</si>
  <si>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</si>
  <si>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</si>
  <si>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</si>
  <si>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</si>
  <si>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</si>
  <si>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</si>
  <si>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</si>
  <si>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</si>
  <si>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</si>
  <si>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</si>
  <si>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</si>
  <si>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</si>
  <si>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</si>
  <si>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</si>
  <si>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</si>
  <si>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</si>
  <si>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</si>
  <si>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</si>
  <si>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</si>
  <si>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</si>
  <si>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</si>
  <si>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</si>
  <si>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</si>
  <si>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</si>
  <si>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</si>
  <si>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</si>
  <si>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</si>
  <si>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</si>
  <si>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</si>
  <si>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</si>
  <si>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</si>
  <si>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</si>
  <si>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</si>
  <si>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</si>
  <si>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</si>
  <si>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</si>
  <si>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</si>
  <si>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</si>
  <si>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</si>
  <si>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</si>
  <si>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</si>
  <si>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</si>
  <si>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</si>
  <si>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</si>
  <si>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</si>
  <si>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</si>
  <si>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</si>
  <si>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</si>
  <si>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</si>
  <si>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</si>
  <si>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</si>
  <si>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</si>
  <si>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</si>
  <si>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</si>
  <si>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</si>
  <si>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</si>
  <si>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</si>
  <si>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</si>
  <si>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</si>
  <si>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</si>
  <si>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</si>
  <si>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</si>
  <si>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</si>
  <si>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</si>
  <si>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</si>
  <si>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</si>
  <si>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</si>
  <si>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</si>
  <si>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</si>
  <si>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</si>
  <si>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</si>
  <si>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</si>
  <si>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</si>
  <si>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</si>
  <si>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</si>
  <si>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</si>
  <si>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</si>
  <si>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</si>
  <si>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</si>
  <si>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</si>
  <si>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</si>
  <si>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</si>
  <si>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</si>
  <si>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</si>
  <si>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</si>
  <si>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</si>
  <si>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</si>
  <si>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</si>
  <si>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</si>
  <si>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</si>
  <si>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</si>
  <si>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</si>
  <si>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</si>
  <si>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</si>
  <si>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</si>
  <si>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</si>
  <si>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</si>
  <si>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</si>
  <si>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</si>
  <si>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</si>
  <si>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</si>
  <si>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</si>
  <si>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</si>
  <si>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</si>
  <si>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</si>
  <si>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</si>
  <si>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</si>
  <si>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</si>
  <si>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</si>
  <si>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</si>
  <si>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</si>
  <si>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</si>
  <si>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</si>
  <si>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</si>
  <si>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</si>
  <si>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</si>
  <si>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</si>
  <si>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</si>
  <si>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</si>
  <si>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</si>
  <si>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</si>
  <si>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</si>
  <si>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</si>
  <si>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</si>
  <si>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</si>
  <si>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</si>
  <si>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</si>
  <si>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</si>
  <si>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</si>
  <si>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</si>
  <si>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</si>
  <si>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</si>
  <si>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</si>
  <si>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</si>
  <si>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</si>
  <si>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</si>
  <si>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</si>
  <si>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</si>
  <si>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</si>
  <si>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</si>
  <si>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</si>
  <si>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</si>
  <si>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</si>
  <si>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</si>
  <si>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</si>
  <si>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</si>
  <si>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</si>
  <si>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</si>
  <si>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</si>
  <si>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</si>
  <si>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</si>
  <si>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</si>
  <si>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</si>
  <si>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</si>
  <si>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</si>
  <si>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</si>
  <si>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</si>
  <si>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</si>
  <si>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</si>
  <si>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</si>
  <si>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</si>
  <si>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</si>
  <si>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</si>
  <si>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</si>
  <si>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</si>
  <si>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</si>
  <si>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</si>
  <si>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</si>
  <si>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</si>
  <si>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</si>
  <si>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</si>
  <si>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</si>
  <si>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</si>
  <si>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</si>
  <si>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</si>
  <si>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</si>
  <si>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</si>
  <si>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</si>
  <si>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</si>
  <si>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</si>
  <si>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</si>
  <si>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</si>
  <si>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</si>
  <si>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</si>
  <si>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</si>
  <si>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</si>
  <si>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</si>
  <si>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</si>
  <si>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</si>
  <si>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</si>
  <si>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</si>
  <si>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</si>
  <si>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</si>
  <si>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</si>
  <si>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</si>
  <si>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</si>
  <si>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</si>
  <si>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</si>
  <si>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</si>
  <si>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</si>
  <si>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</si>
  <si>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</si>
  <si>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</si>
  <si>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</si>
  <si>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</si>
  <si>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</si>
  <si>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</si>
  <si>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</si>
  <si>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</si>
  <si>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</si>
  <si>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</si>
  <si>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</si>
  <si>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</si>
  <si>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</si>
  <si>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</si>
  <si>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</si>
  <si>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</si>
  <si>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</si>
  <si>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</si>
  <si>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</si>
  <si>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</si>
  <si>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</si>
  <si>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</si>
  <si>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</si>
  <si>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</si>
  <si>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</si>
  <si>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</si>
  <si>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</si>
  <si>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</si>
  <si>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</si>
  <si>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</si>
  <si>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</si>
  <si>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</si>
  <si>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</si>
  <si>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</si>
  <si>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</si>
  <si>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</si>
  <si>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</si>
  <si>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</si>
  <si>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</si>
  <si>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</si>
  <si>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</si>
  <si>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</si>
  <si>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</si>
  <si>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</si>
  <si>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</si>
  <si>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</si>
  <si>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</si>
  <si>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</si>
  <si>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</si>
  <si>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</si>
  <si>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</si>
  <si>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</si>
  <si>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</si>
  <si>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</si>
  <si>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</si>
  <si>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</si>
  <si>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</si>
  <si>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</si>
  <si>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</si>
  <si>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</si>
  <si>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</si>
  <si>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</si>
  <si>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</si>
  <si>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</si>
  <si>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</si>
  <si>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</si>
  <si>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</si>
  <si>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</si>
  <si>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</si>
  <si>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</si>
  <si>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</si>
  <si>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</si>
  <si>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</si>
  <si>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</si>
  <si>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</si>
  <si>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</si>
  <si>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</si>
  <si>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</si>
  <si>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</si>
  <si>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</si>
  <si>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</si>
  <si>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</si>
  <si>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</si>
  <si>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</si>
  <si>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</si>
  <si>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</si>
  <si>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</si>
  <si>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</si>
  <si>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</si>
  <si>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</si>
  <si>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</si>
  <si>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</si>
  <si>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</si>
  <si>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</si>
  <si>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</si>
  <si>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</si>
  <si>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</si>
  <si>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</si>
  <si>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</si>
  <si>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</si>
  <si>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</si>
  <si>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</si>
  <si>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</si>
  <si>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</si>
  <si>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</si>
  <si>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</si>
  <si>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</si>
  <si>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</si>
  <si>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</si>
  <si>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</si>
  <si>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</si>
  <si>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</si>
  <si>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</si>
  <si>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</si>
  <si>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</si>
  <si>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</si>
  <si>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</si>
  <si>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</si>
  <si>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</si>
  <si>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</si>
  <si>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</si>
  <si>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</si>
  <si>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</si>
  <si>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</si>
  <si>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</si>
  <si>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</si>
  <si>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</si>
  <si>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</si>
  <si>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</si>
  <si>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</si>
  <si>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</si>
  <si>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</si>
  <si>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</si>
  <si>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</si>
  <si>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</si>
  <si>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</si>
  <si>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</si>
  <si>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</si>
  <si>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</si>
  <si>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</si>
  <si>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</si>
  <si>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</si>
  <si>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</si>
  <si>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</si>
  <si>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</si>
  <si>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</si>
  <si>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</si>
  <si>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</si>
  <si>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</si>
  <si>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</si>
  <si>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</si>
  <si>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</si>
  <si>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</si>
  <si>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</si>
  <si>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</si>
  <si>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</si>
  <si>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</si>
  <si>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</si>
  <si>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</si>
  <si>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</si>
  <si>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</si>
  <si>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</si>
  <si>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</si>
  <si>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</si>
  <si>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</si>
  <si>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</si>
  <si>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</si>
  <si>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</si>
  <si>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</si>
  <si>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</si>
  <si>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</si>
  <si>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</si>
  <si>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</si>
  <si>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</si>
  <si>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</si>
  <si>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</si>
  <si>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</si>
  <si>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</si>
  <si>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</si>
  <si>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</si>
  <si>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</si>
  <si>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</si>
  <si>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</si>
  <si>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</si>
  <si>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</si>
  <si>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</si>
  <si>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</si>
  <si>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</si>
  <si>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</si>
  <si>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</si>
  <si>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</si>
  <si>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</si>
  <si>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</si>
  <si>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</si>
  <si>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</si>
  <si>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</si>
  <si>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</si>
  <si>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</si>
  <si>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</si>
  <si>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</si>
  <si>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</si>
  <si>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</si>
  <si>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</si>
  <si>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</si>
  <si>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</si>
  <si>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</si>
  <si>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</si>
  <si>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</si>
  <si>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</si>
  <si>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</si>
  <si>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</si>
  <si>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</si>
  <si>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</si>
  <si>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</si>
  <si>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</si>
  <si>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</si>
  <si>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</si>
  <si>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</si>
  <si>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</si>
  <si>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</si>
  <si>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</si>
  <si>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</si>
  <si>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</si>
  <si>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</si>
  <si>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</si>
  <si>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</si>
  <si>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</si>
  <si>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</si>
  <si>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</si>
  <si>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</si>
  <si>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</si>
  <si>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</si>
  <si>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</si>
  <si>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</si>
  <si>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</si>
  <si>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</si>
  <si>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</si>
  <si>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</si>
  <si>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</si>
  <si>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</si>
  <si>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</si>
  <si>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</si>
  <si>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</si>
  <si>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</si>
  <si>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</si>
  <si>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</si>
  <si>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</si>
  <si>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</si>
  <si>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</si>
  <si>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</si>
  <si>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</si>
  <si>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</si>
  <si>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</si>
  <si>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</si>
  <si>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</si>
  <si>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</si>
  <si>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</si>
  <si>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</si>
  <si>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</si>
  <si>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</si>
  <si>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</si>
  <si>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</si>
  <si>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</si>
  <si>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</si>
  <si>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</si>
  <si>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</si>
  <si>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</si>
  <si>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</si>
  <si>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</si>
  <si>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</si>
  <si>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</si>
  <si>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</si>
  <si>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</si>
  <si>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</si>
  <si>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</si>
  <si>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</si>
  <si>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</si>
  <si>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</si>
  <si>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</si>
  <si>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</si>
  <si>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</si>
  <si>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</si>
  <si>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</si>
  <si>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</si>
  <si>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</si>
  <si>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</si>
  <si>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</si>
  <si>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</si>
  <si>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</si>
  <si>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</si>
  <si>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</si>
  <si>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</si>
  <si>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</si>
  <si>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</si>
  <si>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</si>
  <si>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</si>
  <si>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</si>
  <si>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</si>
  <si>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</si>
  <si>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</si>
  <si>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</si>
  <si>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</si>
  <si>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</si>
  <si>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</si>
  <si>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</si>
  <si>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</si>
  <si>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</si>
  <si>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</si>
  <si>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</si>
  <si>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</si>
  <si>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</si>
  <si>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</si>
  <si>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</si>
  <si>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</si>
  <si>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</si>
  <si>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</si>
  <si>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</si>
  <si>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</si>
  <si>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</si>
  <si>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</si>
  <si>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</si>
  <si>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</si>
  <si>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</si>
  <si>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</si>
  <si>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</si>
  <si>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</si>
  <si>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</si>
  <si>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</si>
  <si>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</si>
  <si>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</si>
  <si>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</si>
  <si>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</si>
  <si>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</si>
  <si>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</si>
  <si>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</si>
  <si>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</si>
  <si>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</si>
  <si>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</si>
  <si>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</si>
  <si>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</si>
  <si>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</si>
  <si>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</si>
  <si>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</si>
  <si>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</si>
  <si>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</si>
  <si>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</si>
  <si>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</si>
  <si>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</si>
  <si>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</si>
  <si>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</si>
  <si>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</si>
  <si>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</si>
  <si>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</si>
  <si>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</si>
  <si>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</si>
  <si>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</si>
  <si>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</si>
  <si>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</si>
  <si>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</si>
  <si>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</si>
  <si>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</si>
  <si>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</si>
  <si>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</si>
  <si>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</si>
  <si>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</si>
  <si>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</si>
  <si>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</si>
  <si>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</si>
  <si>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</si>
  <si>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</si>
  <si>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</si>
  <si>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</si>
  <si>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</si>
  <si>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</si>
  <si>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</si>
  <si>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</si>
  <si>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</si>
  <si>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</si>
  <si>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</si>
  <si>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</si>
  <si>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</si>
  <si>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</si>
  <si>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</si>
  <si>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</si>
  <si>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</si>
  <si>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</si>
  <si>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</si>
  <si>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</si>
  <si>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</si>
  <si>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</si>
  <si>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</si>
  <si>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</si>
  <si>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</si>
  <si>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</si>
  <si>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</si>
  <si>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</si>
  <si>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</si>
  <si>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</si>
  <si>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</si>
  <si>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</si>
  <si>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</si>
  <si>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</si>
  <si>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</si>
  <si>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</si>
  <si>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</si>
  <si>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</si>
  <si>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</si>
  <si>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</si>
  <si>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</si>
  <si>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</si>
  <si>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</si>
  <si>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</si>
  <si>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</si>
  <si>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</si>
  <si>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</si>
  <si>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</si>
  <si>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</si>
  <si>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</si>
  <si>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</si>
  <si>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</si>
  <si>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</si>
  <si>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</si>
  <si>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</si>
  <si>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</si>
  <si>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</si>
  <si>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</si>
  <si>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</si>
  <si>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</si>
  <si>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</si>
  <si>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</si>
  <si>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</si>
  <si>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</si>
  <si>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</si>
  <si>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</si>
  <si>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</si>
  <si>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</si>
  <si>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</si>
  <si>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</si>
  <si>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</si>
  <si>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</si>
  <si>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</si>
  <si>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</si>
  <si>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</si>
  <si>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</si>
  <si>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</si>
  <si>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</si>
  <si>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</si>
  <si>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</si>
  <si>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</si>
  <si>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</si>
  <si>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</si>
  <si>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</si>
  <si>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</si>
  <si>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</si>
  <si>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</si>
  <si>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</si>
  <si>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</si>
  <si>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</si>
  <si>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</si>
  <si>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</si>
  <si>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</si>
  <si>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</si>
  <si>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</si>
  <si>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</si>
  <si>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</si>
  <si>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</si>
  <si>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</si>
  <si>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</si>
  <si>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</si>
  <si>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</si>
  <si>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</si>
  <si>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</si>
  <si>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</si>
  <si>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</si>
  <si>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</si>
  <si>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</si>
  <si>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</si>
  <si>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</si>
  <si>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</si>
  <si>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</si>
  <si>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</si>
  <si>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</si>
  <si>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</si>
  <si>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</si>
  <si>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</si>
  <si>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</si>
  <si>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</si>
  <si>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</si>
  <si>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</si>
  <si>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</si>
  <si>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</si>
  <si>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</si>
  <si>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</si>
  <si>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</si>
  <si>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</si>
  <si>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</si>
  <si>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</si>
  <si>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</si>
  <si>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</si>
  <si>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</si>
  <si>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</si>
  <si>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</si>
  <si>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</si>
  <si>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</si>
  <si>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</si>
  <si>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</si>
  <si>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</si>
  <si>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</si>
  <si>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</si>
  <si>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</si>
  <si>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</si>
  <si>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</si>
  <si>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</si>
  <si>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</si>
  <si>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</si>
  <si>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</si>
  <si>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</si>
  <si>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</si>
  <si>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</si>
  <si>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</si>
  <si>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</si>
  <si>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</si>
  <si>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</si>
  <si>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</si>
  <si>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</si>
  <si>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</si>
  <si>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</si>
  <si>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</si>
  <si>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</si>
  <si>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</si>
  <si>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</si>
  <si>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</si>
  <si>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</si>
  <si>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</si>
  <si>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</si>
  <si>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</si>
  <si>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</si>
  <si>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</si>
  <si>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</si>
  <si>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</si>
  <si>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</si>
  <si>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</si>
  <si>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</si>
  <si>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</si>
  <si>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</si>
  <si>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</si>
  <si>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</si>
  <si>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</si>
  <si>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</si>
  <si>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</si>
  <si>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</si>
  <si>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</si>
  <si>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</si>
  <si>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</si>
  <si>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</si>
  <si>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</si>
  <si>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</si>
  <si>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</si>
  <si>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</si>
  <si>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</si>
  <si>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</si>
  <si>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</si>
  <si>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</si>
  <si>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</si>
  <si>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</si>
  <si>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</si>
  <si>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</si>
  <si>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</si>
  <si>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</si>
  <si>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</si>
  <si>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</si>
  <si>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</si>
  <si>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</si>
  <si>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</si>
  <si>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</si>
  <si>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</si>
  <si>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</si>
  <si>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</si>
  <si>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</si>
  <si>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</si>
  <si>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</si>
  <si>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</si>
  <si>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</si>
  <si>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</si>
  <si>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</si>
  <si>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</si>
  <si>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</si>
  <si>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</si>
  <si>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</si>
  <si>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</si>
  <si>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</si>
  <si>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</si>
  <si>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</si>
  <si>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</si>
  <si>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</si>
  <si>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</si>
  <si>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</si>
  <si>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</si>
  <si>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</si>
  <si>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</si>
  <si>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</si>
  <si>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</si>
  <si>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</si>
  <si>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</si>
  <si>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</si>
  <si>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</si>
  <si>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</si>
  <si>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</si>
  <si>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</si>
  <si>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</si>
  <si>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</si>
  <si>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</si>
  <si>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</si>
  <si>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</si>
  <si>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</si>
  <si>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</si>
  <si>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</si>
  <si>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</si>
  <si>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</si>
  <si>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</si>
  <si>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</si>
  <si>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</si>
  <si>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</si>
  <si>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</si>
  <si>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</si>
  <si>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</si>
  <si>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</si>
  <si>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</si>
  <si>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</si>
  <si>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</si>
  <si>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</si>
  <si>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</si>
  <si>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</si>
  <si>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</si>
  <si>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</si>
  <si>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</si>
  <si>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</si>
  <si>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</si>
  <si>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</si>
  <si>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</si>
  <si>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</si>
  <si>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</si>
  <si>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</si>
  <si>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</si>
  <si>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</si>
  <si>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</si>
  <si>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</si>
  <si>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</si>
  <si>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</si>
  <si>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</si>
  <si>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</si>
  <si>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</si>
  <si>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</si>
  <si>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</si>
  <si>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</si>
  <si>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</si>
  <si>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</si>
  <si>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</si>
  <si>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</si>
  <si>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</si>
  <si>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</si>
  <si>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</si>
  <si>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</si>
  <si>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</si>
  <si>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</si>
  <si>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</si>
  <si>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</si>
  <si>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</si>
  <si>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</si>
  <si>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</si>
  <si>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</si>
  <si>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</si>
  <si>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</si>
  <si>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</si>
  <si>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</si>
  <si>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</si>
  <si>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</si>
  <si>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</si>
  <si>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</si>
  <si>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</si>
  <si>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</si>
  <si>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</si>
  <si>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</si>
  <si>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</si>
  <si>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</si>
  <si>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</si>
  <si>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</si>
  <si>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</si>
  <si>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</si>
  <si>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</si>
  <si>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</si>
  <si>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</si>
  <si>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</si>
  <si>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</si>
  <si>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</si>
  <si>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</si>
  <si>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</si>
  <si>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</si>
  <si>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</si>
  <si>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</si>
  <si>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</si>
  <si>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</si>
  <si>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</si>
  <si>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</si>
  <si>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</si>
  <si>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</si>
  <si>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</si>
  <si>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</si>
  <si>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</si>
  <si>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</si>
  <si>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</si>
  <si>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</si>
  <si>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</si>
  <si>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</si>
  <si>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</si>
  <si>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</si>
  <si>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</si>
  <si>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</si>
  <si>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</si>
  <si>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</si>
  <si>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</si>
  <si>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</si>
  <si>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</si>
  <si>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</si>
  <si>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</si>
  <si>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</si>
  <si>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</si>
  <si>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</si>
  <si>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</si>
  <si>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</si>
  <si>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</si>
  <si>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</si>
  <si>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</si>
  <si>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</si>
  <si>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</si>
  <si>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</si>
  <si>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</si>
  <si>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</si>
  <si>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</si>
  <si>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</si>
  <si>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</si>
  <si>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</si>
  <si>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</si>
  <si>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</si>
  <si>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</si>
  <si>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</si>
  <si>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</si>
  <si>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</si>
  <si>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</si>
  <si>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</si>
  <si>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</si>
  <si>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</si>
  <si>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</si>
  <si>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</si>
  <si>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</si>
  <si>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</si>
  <si>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</si>
  <si>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</si>
  <si>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</si>
  <si>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</si>
  <si>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</si>
  <si>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</si>
  <si>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</si>
  <si>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</si>
  <si>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</si>
  <si>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</si>
  <si>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</si>
  <si>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</si>
  <si>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</si>
  <si>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</si>
  <si>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</si>
  <si>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</si>
  <si>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</si>
  <si>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</si>
  <si>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</si>
  <si>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</si>
  <si>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</si>
  <si>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</si>
  <si>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</si>
  <si>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</si>
  <si>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</si>
  <si>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</si>
  <si>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</si>
  <si>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</si>
  <si>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</si>
  <si>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</si>
  <si>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</si>
  <si>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</si>
  <si>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</si>
  <si>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</si>
  <si>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</si>
  <si>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</si>
  <si>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</si>
  <si>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</si>
  <si>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</si>
  <si>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</si>
  <si>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</si>
  <si>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</si>
  <si>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</si>
  <si>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</si>
  <si>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</si>
  <si>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</si>
  <si>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</si>
  <si>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</si>
  <si>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</si>
  <si>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</si>
  <si>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</si>
  <si>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</si>
  <si>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</si>
  <si>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</si>
  <si>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</si>
  <si>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</si>
  <si>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</si>
  <si>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</si>
  <si>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</si>
  <si>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</si>
  <si>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</si>
  <si>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</si>
  <si>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</si>
  <si>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</si>
  <si>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</si>
  <si>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</si>
  <si>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</si>
  <si>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</si>
  <si>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</si>
  <si>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</si>
  <si>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</si>
  <si>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</si>
  <si>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</si>
  <si>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</si>
  <si>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</si>
  <si>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</si>
  <si>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</si>
  <si>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</si>
  <si>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</si>
  <si>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</si>
  <si>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</si>
  <si>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</si>
  <si>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</si>
  <si>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</si>
  <si>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</si>
  <si>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</si>
  <si>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</si>
  <si>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</si>
  <si>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</si>
  <si>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</si>
  <si>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</si>
  <si>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</si>
  <si>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</si>
  <si>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</si>
  <si>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</si>
  <si>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</si>
  <si>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</si>
  <si>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</si>
  <si>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</si>
  <si>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</si>
  <si>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</si>
  <si>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</si>
  <si>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</si>
  <si>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</si>
  <si>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</si>
  <si>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</si>
  <si>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</si>
  <si>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</si>
  <si>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</si>
  <si>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</si>
  <si>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</si>
  <si>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</si>
  <si>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</si>
  <si>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</si>
  <si>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</si>
  <si>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</si>
  <si>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</si>
  <si>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</si>
  <si>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</si>
  <si>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</si>
  <si>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</si>
  <si>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</si>
  <si>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</si>
  <si>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</si>
  <si>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</si>
  <si>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</si>
  <si>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</si>
  <si>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</si>
  <si>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</si>
  <si>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</si>
  <si>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</si>
  <si>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</si>
  <si>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</si>
  <si>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</si>
  <si>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</si>
  <si>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</si>
  <si>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</si>
  <si>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</si>
  <si>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</si>
  <si>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</si>
  <si>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</si>
  <si>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</si>
  <si>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</si>
  <si>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</si>
  <si>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</si>
  <si>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</si>
  <si>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</si>
  <si>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</si>
  <si>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</si>
  <si>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</si>
  <si>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</si>
  <si>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</si>
  <si>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</si>
  <si>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</si>
  <si>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</si>
  <si>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</si>
  <si>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</si>
  <si>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</si>
  <si>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</si>
  <si>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</si>
  <si>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</si>
  <si>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</si>
  <si>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</si>
  <si>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</si>
  <si>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</si>
  <si>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</si>
  <si>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</si>
  <si>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</si>
  <si>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</si>
  <si>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</si>
  <si>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</si>
  <si>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</si>
  <si>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</si>
  <si>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</si>
  <si>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</si>
  <si>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</si>
  <si>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</si>
  <si>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</si>
  <si>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</si>
  <si>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</si>
  <si>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</si>
  <si>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</si>
  <si>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</si>
  <si>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</si>
  <si>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</si>
  <si>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</si>
  <si>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</si>
  <si>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</si>
  <si>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</si>
  <si>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</si>
  <si>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</si>
  <si>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</si>
  <si>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</si>
  <si>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</si>
  <si>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</si>
  <si>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</si>
  <si>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</si>
  <si>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</si>
  <si>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</si>
  <si>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</si>
  <si>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</si>
  <si>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</si>
  <si>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</si>
  <si>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</si>
  <si>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</si>
  <si>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</si>
  <si>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</si>
  <si>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</si>
  <si>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</si>
  <si>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</si>
  <si>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</si>
  <si>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</si>
  <si>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</si>
  <si>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</si>
  <si>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</si>
  <si>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</si>
  <si>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</si>
  <si>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</si>
  <si>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</si>
  <si>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</si>
  <si>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</si>
  <si>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</si>
  <si>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</si>
  <si>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</si>
  <si>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</si>
  <si>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</si>
  <si>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</si>
  <si>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</si>
  <si>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</si>
  <si>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</si>
  <si>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</si>
  <si>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</si>
  <si>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</si>
  <si>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</si>
  <si>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</si>
  <si>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</si>
  <si>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</si>
  <si>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</si>
  <si>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</si>
  <si>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</si>
  <si>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</si>
  <si>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</si>
  <si>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</si>
  <si>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</si>
  <si>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</si>
  <si>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</si>
  <si>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</si>
  <si>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</si>
  <si>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</si>
  <si>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</si>
  <si>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</si>
  <si>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</si>
  <si>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</si>
  <si>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</si>
  <si>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</si>
  <si>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</si>
  <si>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</si>
  <si>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</si>
  <si>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</si>
  <si>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</si>
  <si>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</si>
  <si>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</si>
  <si>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</si>
  <si>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</si>
  <si>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</si>
  <si>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</si>
  <si>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</si>
  <si>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</si>
  <si>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</si>
  <si>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</si>
  <si>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</si>
  <si>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</si>
  <si>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</si>
  <si>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</si>
  <si>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</si>
  <si>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</si>
  <si>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</si>
  <si>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</si>
  <si>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</si>
  <si>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</si>
  <si>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</si>
  <si>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</si>
  <si>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</si>
  <si>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</si>
  <si>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</si>
  <si>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</si>
  <si>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</si>
  <si>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</si>
  <si>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</si>
  <si>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</si>
  <si>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</si>
  <si>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</si>
  <si>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</si>
  <si>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</si>
  <si>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</si>
  <si>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</si>
  <si>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</si>
  <si>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</si>
  <si>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</si>
  <si>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</si>
  <si>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</si>
  <si>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</si>
  <si>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</si>
  <si>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</si>
  <si>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</si>
  <si>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</si>
  <si>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</si>
  <si>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</si>
  <si>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</si>
  <si>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</si>
  <si>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</si>
  <si>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</si>
  <si>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</si>
  <si>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</si>
  <si>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</si>
  <si>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</si>
  <si>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</si>
  <si>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</si>
  <si>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</si>
  <si>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</si>
  <si>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</si>
  <si>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</si>
  <si>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</si>
  <si>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</si>
  <si>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</si>
  <si>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</si>
  <si>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</si>
  <si>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</si>
  <si>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</si>
  <si>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</si>
  <si>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</si>
  <si>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</si>
  <si>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</si>
  <si>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</si>
  <si>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</si>
  <si>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</si>
  <si>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</si>
  <si>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</si>
  <si>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</si>
  <si>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</si>
  <si>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</si>
  <si>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</si>
  <si>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</si>
  <si>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</si>
  <si>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</si>
  <si>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</si>
  <si>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</si>
  <si>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</si>
  <si>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</si>
  <si>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</si>
  <si>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</si>
  <si>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</si>
  <si>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</si>
  <si>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</si>
  <si>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</si>
  <si>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</si>
  <si>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</si>
  <si>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</si>
  <si>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</si>
  <si>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</si>
  <si>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</si>
  <si>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</si>
  <si>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</si>
  <si>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</si>
  <si>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</si>
  <si>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</si>
  <si>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</si>
  <si>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</si>
  <si>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</si>
  <si>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</si>
  <si>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</si>
  <si>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</si>
  <si>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</si>
  <si>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</si>
  <si>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</si>
  <si>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</si>
  <si>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</si>
  <si>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</si>
  <si>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</si>
  <si>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</si>
  <si>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</si>
  <si>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</si>
  <si>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</si>
  <si>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</si>
  <si>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</si>
  <si>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</si>
  <si>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</si>
  <si>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</si>
  <si>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</si>
  <si>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</si>
  <si>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</si>
  <si>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</si>
  <si>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</si>
  <si>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</si>
  <si>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</si>
  <si>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</si>
  <si>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</si>
  <si>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</si>
  <si>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</si>
  <si>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</si>
  <si>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</si>
  <si>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</si>
  <si>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</si>
  <si>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</si>
  <si>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</si>
  <si>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</si>
  <si>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</si>
  <si>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</si>
  <si>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</si>
  <si>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</si>
  <si>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</si>
  <si>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</si>
  <si>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</si>
  <si>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</si>
  <si>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</si>
  <si>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</si>
  <si>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</si>
  <si>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</si>
  <si>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</si>
  <si>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</si>
  <si>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</si>
  <si>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</si>
  <si>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</si>
  <si>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</si>
  <si>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</si>
  <si>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</si>
  <si>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</si>
  <si>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</si>
  <si>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</si>
  <si>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</si>
  <si>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</si>
  <si>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</si>
  <si>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</si>
  <si>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</si>
  <si>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</si>
  <si>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</si>
  <si>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</si>
  <si>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</si>
  <si>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</si>
  <si>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</si>
  <si>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</si>
  <si>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</si>
  <si>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</si>
  <si>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</si>
  <si>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</si>
  <si>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</si>
  <si>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</si>
  <si>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</si>
  <si>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</si>
  <si>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</si>
  <si>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</si>
  <si>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</si>
  <si>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</si>
  <si>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</si>
  <si>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</si>
  <si>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</si>
  <si>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</si>
  <si>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</si>
  <si>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</si>
  <si>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</si>
  <si>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</si>
  <si>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</si>
  <si>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</si>
  <si>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</si>
  <si>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</si>
  <si>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</si>
  <si>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</si>
  <si>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</si>
  <si>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</si>
  <si>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</si>
  <si>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</si>
  <si>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</si>
  <si>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</si>
  <si>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</si>
  <si>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</si>
  <si>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</si>
  <si>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</si>
  <si>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</si>
  <si>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</si>
  <si>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</si>
  <si>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</si>
  <si>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</si>
  <si>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</si>
  <si>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</si>
  <si>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</si>
  <si>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</si>
  <si>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</si>
  <si>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</si>
  <si>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</si>
  <si>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</si>
  <si>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</si>
  <si>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</si>
  <si>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</si>
  <si>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</si>
  <si>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</si>
  <si>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</si>
  <si>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</si>
  <si>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</si>
  <si>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</si>
  <si>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</si>
  <si>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</si>
  <si>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</si>
  <si>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</si>
  <si>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</si>
  <si>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</si>
  <si>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</si>
  <si>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</si>
  <si>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</si>
  <si>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</si>
  <si>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</si>
  <si>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</si>
  <si>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</si>
  <si>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</si>
  <si>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</si>
  <si>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</si>
  <si>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</si>
  <si>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</si>
  <si>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</si>
  <si>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</si>
  <si>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</si>
  <si>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</si>
  <si>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</si>
  <si>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</si>
  <si>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</si>
  <si>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</si>
  <si>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</si>
  <si>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</si>
  <si>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</si>
  <si>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</si>
  <si>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</si>
  <si>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</si>
  <si>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</si>
  <si>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</si>
  <si>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</si>
  <si>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</si>
  <si>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</si>
  <si>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</si>
  <si>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</si>
  <si>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</si>
  <si>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</si>
  <si>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</si>
  <si>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</si>
  <si>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</si>
  <si>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</si>
  <si>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</si>
  <si>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</si>
  <si>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</si>
  <si>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</si>
  <si>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</si>
  <si>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</si>
  <si>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</si>
  <si>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</si>
  <si>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</si>
  <si>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</si>
  <si>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</si>
  <si>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</si>
  <si>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</si>
  <si>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</si>
  <si>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</si>
  <si>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</si>
  <si>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</si>
  <si>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</si>
  <si>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</si>
  <si>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</si>
  <si>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</si>
  <si>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</si>
  <si>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</si>
  <si>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</si>
  <si>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</si>
  <si>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</si>
  <si>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</si>
  <si>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</si>
  <si>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</si>
  <si>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</si>
  <si>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</si>
  <si>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</si>
  <si>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</si>
  <si>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</si>
  <si>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</si>
  <si>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</si>
  <si>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</si>
  <si>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</si>
  <si>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</si>
  <si>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</si>
  <si>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</si>
  <si>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</si>
  <si>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</si>
  <si>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</si>
  <si>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</si>
  <si>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</si>
  <si>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</si>
  <si>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</si>
  <si>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</si>
  <si>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</si>
  <si>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</si>
  <si>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</si>
  <si>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</si>
  <si>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</si>
  <si>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</si>
  <si>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</si>
  <si>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</si>
  <si>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</si>
  <si>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</si>
  <si>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</si>
  <si>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</si>
  <si>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</si>
  <si>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</si>
  <si>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</si>
  <si>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</si>
  <si>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</si>
  <si>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</si>
  <si>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</si>
  <si>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</si>
  <si>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</si>
  <si>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</si>
  <si>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</si>
  <si>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</si>
  <si>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</si>
  <si>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</si>
  <si>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</si>
  <si>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</si>
  <si>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</si>
  <si>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</si>
  <si>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</si>
  <si>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</si>
  <si>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</si>
  <si>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</si>
  <si>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</si>
  <si>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</si>
  <si>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</si>
  <si>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</si>
  <si>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</si>
  <si>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</si>
  <si>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</si>
  <si>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</si>
  <si>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</si>
  <si>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</si>
  <si>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</si>
  <si>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</si>
  <si>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</si>
  <si>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</si>
  <si>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</si>
  <si>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</si>
  <si>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</si>
  <si>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</si>
  <si>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</si>
  <si>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</si>
  <si>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</si>
  <si>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</si>
  <si>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</si>
  <si>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</si>
  <si>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</si>
  <si>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</si>
  <si>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</si>
  <si>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</si>
  <si>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</si>
  <si>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</si>
  <si>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</si>
  <si>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</si>
  <si>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</si>
  <si>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</si>
  <si>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</si>
  <si>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</si>
  <si>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</si>
  <si>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</si>
  <si>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</si>
  <si>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</si>
  <si>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</si>
  <si>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</si>
  <si>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</si>
  <si>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</si>
  <si>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</si>
  <si>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</si>
  <si>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</si>
  <si>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</si>
  <si>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</si>
  <si>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</si>
  <si>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</si>
  <si>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</si>
  <si>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</si>
  <si>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</si>
  <si>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</si>
  <si>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</si>
  <si>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</si>
  <si>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</si>
  <si>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</si>
  <si>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</si>
  <si>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</si>
  <si>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</si>
  <si>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</si>
  <si>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</si>
  <si>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</si>
  <si>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</si>
  <si>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</si>
  <si>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</si>
  <si>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</si>
  <si>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</si>
  <si>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</si>
  <si>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</si>
  <si>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</si>
  <si>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</si>
  <si>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</si>
  <si>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</si>
  <si>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</si>
  <si>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</si>
  <si>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</si>
  <si>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</si>
  <si>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</si>
  <si>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</si>
  <si>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</si>
  <si>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</si>
  <si>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</si>
  <si>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</si>
  <si>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</si>
  <si>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</si>
  <si>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</si>
  <si>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</si>
  <si>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</si>
  <si>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</si>
  <si>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</si>
  <si>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</si>
  <si>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</si>
  <si>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</si>
  <si>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</si>
  <si>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</si>
  <si>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</si>
  <si>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</si>
  <si>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</si>
  <si>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</si>
  <si>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</si>
  <si>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</si>
  <si>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</si>
  <si>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</si>
  <si>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</si>
  <si>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</si>
  <si>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</si>
  <si>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</si>
  <si>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</si>
  <si>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</si>
  <si>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</si>
  <si>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</si>
  <si>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</si>
  <si>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</si>
  <si>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</si>
  <si>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</si>
  <si>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</si>
  <si>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</si>
  <si>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</si>
  <si>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</si>
  <si>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</si>
  <si>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</si>
  <si>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</si>
  <si>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</si>
  <si>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</si>
  <si>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</si>
  <si>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</si>
  <si>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</si>
  <si>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</si>
  <si>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</si>
  <si>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</si>
  <si>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</si>
  <si>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</si>
  <si>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</si>
  <si>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</si>
  <si>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</si>
  <si>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</si>
  <si>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</si>
  <si>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</si>
  <si>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</si>
  <si>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</si>
  <si>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</si>
  <si>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</si>
  <si>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</si>
  <si>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</si>
  <si>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</si>
  <si>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</si>
  <si>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</si>
  <si>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</si>
  <si>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</si>
  <si>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</si>
  <si>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</si>
  <si>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</si>
  <si>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</si>
  <si>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</si>
  <si>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</si>
  <si>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</si>
  <si>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</si>
  <si>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</si>
  <si>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</si>
  <si>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</si>
  <si>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</si>
  <si>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</si>
  <si>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</si>
  <si>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</si>
  <si>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</si>
  <si>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</si>
  <si>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</si>
  <si>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</si>
  <si>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</si>
  <si>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</si>
  <si>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</si>
  <si>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</si>
  <si>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</si>
  <si>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</si>
  <si>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</si>
  <si>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</si>
  <si>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</si>
  <si>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</si>
  <si>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</si>
  <si>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</si>
  <si>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</si>
  <si>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</si>
  <si>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</si>
  <si>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</si>
  <si>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</si>
  <si>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</si>
  <si>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</si>
  <si>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</si>
  <si>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</si>
  <si>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</si>
  <si>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</si>
  <si>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</si>
  <si>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</si>
  <si>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</si>
  <si>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</si>
  <si>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</si>
  <si>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</si>
  <si>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</si>
  <si>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</si>
  <si>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</si>
  <si>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</si>
  <si>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</si>
  <si>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</si>
  <si>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</si>
  <si>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</si>
  <si>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</si>
  <si>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</si>
  <si>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</si>
  <si>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</si>
  <si>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</si>
  <si>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</si>
  <si>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</si>
  <si>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</si>
  <si>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</si>
  <si>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</si>
  <si>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</si>
  <si>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</si>
  <si>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</si>
  <si>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</si>
  <si>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</si>
  <si>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</si>
  <si>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</si>
  <si>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</si>
  <si>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</si>
  <si>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</si>
  <si>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</si>
  <si>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</si>
  <si>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</si>
  <si>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</si>
  <si>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</si>
  <si>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</si>
  <si>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</si>
  <si>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</si>
  <si>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</si>
  <si>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</si>
  <si>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</si>
  <si>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</si>
  <si>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</si>
  <si>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</si>
  <si>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</si>
  <si>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</si>
  <si>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</si>
  <si>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</si>
  <si>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</si>
  <si>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</si>
  <si>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</si>
  <si>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</si>
  <si>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</si>
  <si>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</si>
  <si>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</si>
  <si>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</si>
  <si>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</si>
  <si>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</si>
  <si>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</si>
  <si>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</si>
  <si>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</si>
  <si>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</si>
  <si>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</si>
  <si>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</si>
  <si>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</si>
  <si>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</si>
  <si>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</si>
  <si>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</si>
  <si>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</si>
  <si>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</si>
  <si>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</si>
  <si>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</si>
  <si>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</si>
  <si>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</si>
  <si>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</si>
  <si>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</si>
  <si>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</si>
  <si>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</si>
  <si>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</si>
  <si>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</si>
  <si>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</si>
  <si>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</si>
  <si>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</si>
  <si>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</si>
  <si>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</si>
  <si>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</si>
  <si>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</si>
  <si>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</si>
  <si>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</si>
  <si>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</si>
  <si>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</si>
  <si>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</si>
  <si>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</si>
  <si>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</si>
  <si>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</si>
  <si>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</si>
  <si>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</si>
  <si>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</si>
  <si>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</si>
  <si>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</si>
  <si>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</si>
  <si>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</si>
  <si>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</si>
  <si>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</si>
  <si>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</si>
  <si>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</si>
  <si>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</si>
  <si>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</si>
  <si>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</si>
  <si>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</si>
  <si>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</si>
  <si>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</si>
  <si>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</si>
  <si>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</si>
  <si>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</si>
  <si>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</si>
  <si>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</si>
  <si>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</si>
  <si>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</si>
  <si>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</si>
  <si>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</si>
  <si>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</si>
  <si>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</si>
  <si>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</si>
  <si>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</si>
  <si>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</si>
  <si>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</si>
  <si>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</si>
  <si>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</si>
  <si>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</si>
  <si>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</si>
  <si>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</si>
  <si>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</si>
  <si>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</si>
  <si>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</si>
  <si>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</si>
  <si>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</si>
  <si>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</si>
  <si>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</si>
  <si>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</si>
  <si>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</si>
  <si>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</si>
  <si>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</si>
  <si>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</si>
  <si>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</si>
  <si>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</si>
  <si>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</si>
  <si>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</si>
  <si>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</si>
  <si>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</si>
  <si>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</si>
  <si>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</si>
  <si>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</si>
  <si>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</si>
  <si>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</si>
  <si>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</si>
  <si>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</si>
  <si>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</si>
  <si>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</si>
  <si>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</si>
  <si>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</si>
  <si>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</si>
  <si>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</si>
  <si>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</si>
  <si>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</si>
  <si>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</si>
  <si>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</si>
  <si>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</si>
  <si>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</si>
  <si>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</si>
  <si>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</si>
  <si>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</si>
  <si>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</si>
  <si>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</si>
  <si>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</si>
  <si>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</si>
  <si>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</si>
  <si>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</si>
  <si>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</si>
  <si>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</si>
  <si>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</si>
  <si>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</si>
  <si>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</si>
  <si>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</si>
  <si>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</si>
  <si>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</si>
  <si>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</si>
  <si>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</si>
  <si>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</si>
  <si>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</si>
  <si>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</si>
  <si>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</si>
  <si>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</si>
  <si>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</si>
  <si>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</si>
  <si>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</si>
  <si>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</si>
  <si>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</si>
  <si>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</si>
  <si>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</si>
  <si>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</si>
  <si>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</si>
  <si>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</si>
  <si>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</si>
  <si>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</si>
  <si>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</si>
  <si>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</si>
  <si>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</si>
  <si>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</si>
  <si>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</si>
  <si>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</si>
  <si>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</si>
  <si>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</si>
  <si>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</si>
  <si>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</si>
  <si>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</si>
  <si>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</si>
  <si>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</si>
  <si>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</si>
  <si>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</si>
  <si>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</si>
  <si>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</si>
  <si>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</si>
  <si>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</si>
  <si>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</si>
  <si>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</si>
  <si>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</si>
  <si>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</si>
  <si>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</si>
  <si>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</si>
  <si>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</si>
  <si>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</si>
  <si>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</si>
  <si>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</si>
  <si>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</si>
  <si>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</si>
  <si>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</si>
  <si>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</si>
  <si>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</si>
  <si>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</si>
  <si>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</si>
  <si>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</si>
  <si>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</si>
  <si>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</si>
  <si>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</si>
  <si>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</si>
  <si>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</si>
  <si>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</si>
  <si>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</si>
  <si>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</si>
  <si>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</si>
  <si>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</si>
  <si>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</si>
  <si>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</si>
  <si>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</si>
  <si>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</si>
  <si>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</si>
  <si>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</si>
  <si>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</si>
  <si>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</si>
  <si>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</si>
  <si>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</si>
  <si>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</si>
  <si>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</si>
  <si>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</si>
  <si>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</si>
  <si>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</si>
  <si>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</si>
  <si>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</si>
  <si>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</si>
  <si>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</si>
  <si>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</si>
  <si>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</si>
  <si>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</si>
  <si>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</si>
  <si>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</si>
  <si>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</si>
  <si>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</si>
  <si>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</si>
  <si>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</si>
  <si>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</si>
  <si>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</si>
  <si>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</si>
  <si>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</si>
  <si>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</si>
  <si>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</si>
  <si>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</si>
  <si>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</si>
  <si>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</si>
  <si>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</si>
  <si>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</si>
  <si>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</si>
  <si>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</si>
  <si>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</si>
  <si>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</si>
  <si>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</si>
  <si>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</si>
  <si>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</si>
  <si>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</si>
  <si>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</si>
  <si>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</si>
  <si>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</si>
  <si>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</si>
  <si>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</si>
  <si>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</si>
  <si>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</si>
  <si>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</si>
  <si>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</si>
  <si>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</si>
  <si>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</si>
  <si>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</si>
  <si>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</si>
  <si>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</si>
  <si>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</si>
  <si>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</si>
  <si>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</si>
  <si>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</si>
  <si>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</si>
  <si>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</si>
  <si>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</si>
  <si>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</si>
  <si>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</si>
  <si>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</si>
  <si>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</si>
  <si>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</si>
  <si>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</si>
  <si>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</si>
  <si>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</si>
  <si>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</si>
  <si>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</si>
  <si>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</si>
  <si>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</si>
  <si>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</si>
  <si>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</si>
  <si>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</si>
  <si>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</si>
  <si>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</si>
  <si>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</si>
  <si>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</si>
  <si>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</si>
  <si>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</si>
  <si>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</si>
  <si>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</si>
  <si>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</si>
  <si>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</si>
  <si>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</si>
  <si>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</si>
  <si>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</si>
  <si>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</si>
  <si>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</si>
  <si>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</si>
  <si>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</si>
  <si>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</si>
  <si>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</si>
  <si>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</si>
  <si>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</si>
  <si>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</si>
  <si>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</si>
  <si>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</si>
  <si>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</si>
  <si>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</si>
  <si>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</si>
  <si>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</si>
  <si>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</si>
  <si>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</si>
  <si>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</si>
  <si>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</si>
  <si>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</si>
  <si>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</si>
  <si>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</si>
  <si>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</si>
  <si>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</si>
  <si>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</si>
  <si>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</si>
  <si>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</si>
  <si>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</si>
  <si>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</si>
  <si>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</si>
  <si>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</si>
  <si>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</si>
  <si>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</si>
  <si>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</si>
  <si>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</si>
  <si>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</si>
  <si>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</si>
  <si>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</si>
  <si>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</si>
  <si>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</si>
  <si>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</si>
  <si>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</si>
  <si>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</si>
  <si>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</si>
  <si>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</si>
  <si>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</si>
  <si>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</si>
  <si>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</si>
  <si>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</si>
  <si>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</si>
  <si>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</si>
  <si>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</si>
  <si>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</si>
  <si>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</si>
  <si>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</si>
  <si>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</si>
  <si>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</si>
  <si>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</si>
  <si>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</si>
  <si>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</si>
  <si>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</si>
  <si>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</si>
  <si>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</si>
  <si>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</si>
  <si>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</si>
  <si>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</si>
  <si>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</si>
  <si>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</si>
  <si>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</si>
  <si>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</si>
  <si>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</si>
  <si>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</si>
  <si>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</si>
  <si>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</si>
  <si>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</si>
  <si>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</si>
  <si>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</si>
  <si>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</si>
  <si>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</si>
  <si>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</si>
  <si>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</si>
  <si>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</si>
  <si>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</si>
  <si>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</si>
  <si>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</si>
  <si>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</si>
  <si>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</si>
  <si>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</si>
  <si>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</si>
  <si>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</si>
  <si>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</si>
  <si>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</si>
  <si>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</si>
  <si>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</si>
  <si>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</si>
  <si>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</si>
  <si>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</si>
  <si>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</si>
  <si>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</si>
  <si>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</si>
  <si>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</si>
  <si>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</si>
  <si>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</si>
  <si>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</si>
  <si>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</si>
  <si>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</si>
  <si>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</si>
  <si>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</si>
  <si>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</si>
  <si>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</si>
  <si>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</si>
  <si>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</si>
  <si>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</si>
  <si>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</si>
  <si>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</si>
  <si>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</si>
  <si>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</si>
  <si>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</si>
  <si>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</si>
  <si>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</si>
  <si>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</si>
  <si>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</si>
  <si>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</si>
  <si>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</si>
  <si>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</si>
  <si>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</si>
  <si>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</si>
  <si>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</si>
  <si>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</si>
  <si>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</si>
  <si>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</si>
  <si>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</si>
  <si>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</si>
  <si>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</si>
  <si>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</si>
  <si>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</si>
  <si>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</si>
  <si>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</si>
  <si>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</si>
  <si>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</si>
  <si>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</si>
  <si>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</si>
  <si>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</si>
  <si>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</si>
  <si>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</si>
  <si>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</si>
  <si>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</si>
  <si>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</si>
  <si>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</si>
  <si>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</si>
  <si>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</si>
  <si>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</si>
  <si>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</si>
  <si>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</si>
  <si>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</si>
  <si>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</si>
  <si>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</si>
  <si>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</si>
  <si>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</si>
  <si>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</si>
  <si>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</si>
  <si>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</si>
  <si>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</si>
  <si>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</si>
  <si>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</si>
  <si>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</si>
  <si>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</si>
  <si>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</si>
  <si>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</si>
  <si>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</si>
  <si>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</si>
  <si>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</si>
  <si>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</si>
  <si>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</si>
  <si>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</si>
  <si>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</si>
  <si>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</si>
  <si>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</si>
  <si>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</si>
  <si>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</si>
  <si>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</si>
  <si>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</si>
  <si>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</si>
  <si>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</si>
  <si>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</si>
  <si>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</si>
  <si>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</si>
  <si>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</si>
  <si>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</si>
  <si>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</si>
  <si>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</si>
  <si>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</si>
  <si>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</si>
  <si>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</si>
  <si>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</si>
  <si>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</si>
  <si>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</si>
  <si>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</si>
  <si>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</si>
  <si>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</si>
  <si>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</si>
  <si>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</si>
  <si>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</si>
  <si>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</si>
  <si>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</si>
  <si>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</si>
  <si>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</si>
  <si>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</si>
  <si>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</si>
  <si>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</si>
  <si>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</si>
  <si>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</si>
  <si>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</si>
  <si>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</si>
  <si>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</si>
  <si>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</si>
  <si>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</si>
  <si>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</si>
  <si>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</si>
  <si>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</si>
  <si>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</si>
  <si>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</si>
  <si>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</si>
  <si>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</si>
  <si>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</si>
  <si>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</si>
  <si>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</si>
  <si>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</si>
  <si>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</si>
  <si>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</si>
  <si>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</si>
  <si>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</si>
  <si>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</si>
  <si>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</si>
  <si>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</si>
  <si>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</si>
  <si>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</si>
  <si>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</si>
  <si>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</si>
  <si>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</si>
  <si>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</si>
  <si>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</si>
  <si>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</si>
  <si>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</si>
  <si>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</si>
  <si>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</si>
  <si>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</si>
  <si>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</si>
  <si>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</si>
  <si>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</si>
  <si>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</si>
  <si>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</si>
  <si>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</si>
  <si>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</si>
  <si>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</si>
  <si>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</si>
  <si>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</si>
  <si>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</si>
  <si>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</si>
  <si>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</si>
  <si>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</si>
  <si>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</si>
  <si>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</si>
  <si>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</si>
  <si>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</si>
  <si>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</si>
  <si>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</si>
  <si>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</si>
  <si>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</si>
  <si>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</si>
  <si>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</si>
  <si>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</si>
  <si>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</si>
  <si>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</si>
  <si>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</si>
  <si>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</si>
  <si>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</si>
  <si>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</si>
  <si>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</si>
  <si>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</si>
  <si>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</si>
  <si>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</si>
  <si>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</si>
  <si>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</si>
  <si>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</si>
  <si>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</si>
  <si>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</si>
  <si>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</si>
  <si>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</si>
  <si>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</si>
  <si>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</si>
  <si>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</si>
  <si>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</si>
  <si>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</si>
  <si>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</si>
  <si>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</si>
  <si>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</si>
  <si>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</si>
  <si>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</si>
  <si>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</si>
  <si>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</si>
  <si>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</si>
  <si>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</si>
  <si>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</si>
  <si>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</si>
  <si>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</si>
  <si>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</si>
  <si>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</si>
  <si>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</si>
  <si>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</si>
  <si>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</si>
  <si>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</si>
  <si>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</si>
  <si>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</si>
  <si>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</si>
  <si>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</si>
  <si>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</si>
  <si>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</si>
  <si>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</si>
  <si>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</si>
  <si>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</si>
  <si>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</si>
  <si>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</si>
  <si>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</si>
  <si>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</si>
  <si>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</si>
  <si>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</si>
  <si>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</si>
  <si>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</si>
  <si>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</si>
  <si>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</si>
  <si>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</si>
  <si>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</si>
  <si>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</si>
  <si>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</si>
  <si>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</si>
  <si>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</si>
  <si>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</si>
  <si>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</si>
  <si>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</si>
  <si>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</si>
  <si>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</si>
  <si>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</si>
  <si>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</si>
  <si>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</si>
  <si>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</si>
  <si>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</si>
  <si>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</si>
  <si>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</si>
  <si>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</si>
  <si>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</si>
  <si>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</si>
  <si>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</si>
  <si>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</si>
  <si>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</si>
  <si>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</si>
  <si>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</si>
  <si>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</si>
  <si>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</si>
  <si>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</si>
  <si>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</si>
  <si>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</si>
  <si>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</si>
  <si>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</si>
  <si>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</si>
  <si>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</si>
  <si>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</si>
  <si>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</si>
  <si>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</si>
  <si>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</si>
  <si>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</si>
  <si>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</si>
  <si>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</si>
  <si>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</si>
  <si>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</si>
  <si>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</si>
  <si>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</si>
  <si>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</si>
  <si>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</si>
  <si>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</si>
  <si>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</si>
  <si>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</si>
  <si>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</si>
  <si>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</si>
  <si>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</si>
  <si>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</si>
  <si>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</si>
  <si>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</si>
  <si>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</si>
  <si>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</si>
  <si>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</si>
  <si>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</si>
  <si>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</si>
  <si>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</si>
  <si>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</si>
  <si>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</si>
  <si>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</si>
  <si>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</si>
  <si>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</si>
  <si>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</si>
  <si>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</si>
  <si>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</si>
  <si>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</si>
  <si>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</si>
  <si>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</si>
  <si>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</si>
  <si>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</si>
  <si>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</si>
  <si>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</si>
  <si>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</si>
  <si>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</si>
  <si>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</si>
  <si>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</si>
  <si>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</si>
  <si>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</si>
  <si>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</si>
  <si>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</si>
  <si>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</si>
  <si>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</si>
  <si>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</si>
  <si>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</si>
  <si>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</si>
  <si>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</si>
  <si>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</si>
  <si>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</si>
  <si>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</si>
  <si>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</si>
  <si>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</si>
  <si>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</si>
  <si>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</si>
  <si>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</si>
  <si>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</si>
  <si>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</si>
  <si>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</si>
  <si>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</si>
  <si>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</si>
  <si>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</si>
  <si>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</si>
  <si>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</si>
  <si>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</si>
  <si>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</si>
  <si>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</si>
  <si>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</si>
  <si>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</si>
  <si>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</si>
  <si>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</si>
  <si>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</si>
  <si>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</si>
  <si>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</si>
  <si>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</si>
  <si>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</si>
  <si>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</si>
  <si>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</si>
  <si>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</si>
  <si>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</si>
  <si>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</si>
  <si>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</si>
  <si>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</si>
  <si>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</si>
  <si>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</si>
  <si>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</si>
  <si>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</si>
  <si>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</si>
  <si>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</si>
  <si>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</si>
  <si>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</si>
  <si>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</si>
  <si>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</si>
  <si>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</si>
  <si>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</si>
  <si>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</si>
  <si>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</si>
  <si>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</si>
  <si>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</si>
  <si>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</si>
  <si>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</si>
  <si>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</si>
  <si>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</si>
  <si>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</si>
  <si>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</si>
  <si>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</si>
  <si>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</si>
  <si>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</si>
  <si>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</si>
  <si>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</si>
  <si>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</si>
  <si>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</si>
  <si>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</si>
  <si>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</si>
  <si>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</si>
  <si>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</si>
  <si>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</si>
  <si>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</si>
  <si>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</si>
  <si>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</si>
  <si>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</si>
  <si>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</si>
  <si>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</si>
  <si>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</si>
  <si>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</si>
  <si>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</si>
  <si>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</si>
  <si>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</si>
  <si>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</si>
  <si>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</si>
  <si>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</si>
  <si>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</si>
  <si>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</si>
  <si>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</si>
  <si>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</si>
  <si>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</si>
  <si>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</si>
  <si>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</si>
  <si>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</si>
  <si>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</si>
  <si>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</si>
  <si>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</si>
  <si>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</si>
  <si>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</si>
  <si>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</si>
  <si>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</si>
  <si>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</si>
  <si>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</si>
  <si>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</si>
  <si>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</si>
  <si>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</si>
  <si>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</si>
  <si>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</si>
  <si>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</si>
  <si>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</si>
  <si>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</si>
  <si>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</si>
  <si>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</si>
  <si>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</si>
  <si>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</si>
  <si>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</si>
  <si>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</si>
  <si>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</si>
  <si>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</si>
  <si>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</si>
  <si>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</si>
  <si>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</si>
  <si>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</si>
  <si>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</si>
  <si>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</si>
  <si>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</si>
  <si>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</si>
  <si>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</si>
  <si>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</si>
  <si>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</si>
  <si>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</si>
  <si>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</si>
  <si>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</si>
  <si>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</si>
  <si>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</si>
  <si>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</si>
  <si>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</si>
  <si>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</si>
  <si>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</si>
  <si>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</si>
  <si>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</si>
  <si>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</si>
  <si>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</si>
  <si>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</si>
  <si>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</si>
  <si>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</si>
  <si>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</si>
  <si>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</si>
  <si>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</si>
  <si>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</si>
  <si>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</si>
  <si>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</si>
  <si>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</si>
  <si>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</si>
  <si>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</si>
  <si>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</si>
  <si>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</si>
  <si>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</si>
  <si>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</si>
  <si>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</si>
  <si>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</si>
  <si>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</si>
  <si>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</si>
  <si>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</si>
  <si>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</si>
  <si>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</si>
  <si>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</si>
  <si>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</si>
  <si>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</si>
  <si>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</si>
  <si>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</si>
  <si>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</si>
  <si>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</si>
  <si>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</si>
  <si>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</si>
  <si>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</si>
  <si>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</si>
  <si>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</si>
  <si>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</si>
  <si>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</si>
  <si>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</si>
  <si>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</si>
  <si>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</si>
  <si>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</si>
  <si>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</si>
  <si>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</si>
  <si>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</si>
  <si>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</si>
  <si>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</si>
  <si>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</si>
  <si>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</si>
  <si>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</si>
  <si>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</si>
  <si>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</si>
  <si>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</si>
  <si>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</si>
  <si>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</si>
  <si>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</si>
  <si>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</si>
  <si>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</si>
  <si>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</si>
  <si>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</si>
  <si>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</si>
  <si>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</si>
  <si>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</si>
  <si>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</si>
  <si>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</si>
  <si>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</si>
  <si>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</si>
  <si>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</si>
  <si>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</si>
  <si>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</si>
  <si>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</si>
  <si>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</si>
  <si>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</si>
  <si>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</si>
  <si>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</si>
  <si>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</si>
  <si>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</si>
  <si>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</si>
  <si>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</si>
  <si>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</si>
  <si>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</si>
  <si>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</si>
  <si>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</si>
  <si>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</si>
  <si>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</si>
  <si>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</si>
  <si>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</si>
  <si>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</si>
  <si>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</si>
  <si>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</si>
  <si>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</si>
  <si>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</si>
  <si>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</si>
  <si>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</si>
  <si>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</si>
  <si>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</si>
  <si>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</si>
  <si>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</si>
  <si>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</si>
  <si>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</si>
  <si>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</si>
  <si>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</si>
  <si>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</si>
  <si>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</si>
  <si>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</si>
  <si>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</si>
  <si>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</si>
  <si>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</si>
  <si>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</si>
  <si>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</si>
  <si>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</si>
  <si>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</si>
  <si>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</si>
  <si>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</si>
  <si>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</si>
  <si>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</si>
  <si>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</si>
  <si>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</si>
  <si>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</si>
  <si>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</si>
  <si>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</si>
  <si>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</si>
  <si>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</si>
  <si>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</si>
  <si>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</si>
  <si>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</si>
  <si>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</si>
  <si>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</si>
  <si>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</si>
  <si>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</si>
  <si>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</si>
  <si>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</si>
  <si>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</si>
  <si>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</si>
  <si>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</si>
  <si>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</si>
  <si>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</si>
  <si>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</si>
  <si>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</si>
  <si>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</si>
  <si>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</si>
  <si>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</si>
  <si>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</si>
  <si>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</si>
  <si>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</si>
  <si>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</si>
  <si>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</si>
  <si>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</si>
  <si>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</si>
  <si>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</si>
  <si>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</si>
  <si>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</si>
  <si>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</si>
  <si>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</si>
  <si>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</si>
  <si>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</si>
  <si>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</si>
  <si>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</si>
  <si>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</si>
  <si>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</si>
  <si>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</si>
  <si>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</si>
  <si>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</si>
  <si>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</si>
  <si>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</si>
  <si>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</si>
  <si>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</si>
  <si>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</si>
  <si>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</si>
  <si>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</si>
  <si>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</si>
  <si>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</si>
  <si>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</si>
  <si>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</si>
  <si>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</si>
  <si>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</si>
  <si>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</si>
  <si>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</si>
  <si>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</si>
  <si>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</si>
  <si>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</si>
  <si>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</si>
  <si>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</si>
  <si>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</si>
  <si>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</si>
  <si>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</si>
  <si>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</si>
  <si>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</si>
  <si>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</si>
  <si>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</si>
  <si>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</si>
  <si>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</si>
  <si>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</si>
  <si>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</si>
  <si>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</si>
  <si>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</si>
  <si>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</si>
  <si>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</si>
  <si>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</si>
  <si>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</si>
  <si>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</si>
  <si>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</si>
  <si>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</si>
  <si>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</si>
  <si>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</si>
  <si>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</si>
  <si>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</si>
  <si>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</si>
  <si>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</si>
  <si>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</si>
  <si>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</si>
  <si>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</si>
  <si>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</si>
  <si>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</si>
  <si>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</si>
  <si>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</si>
  <si>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</si>
  <si>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</si>
  <si>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</si>
  <si>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</si>
  <si>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</si>
  <si>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</si>
  <si>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</si>
  <si>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</si>
  <si>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</si>
  <si>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</si>
  <si>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</si>
  <si>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</si>
  <si>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</si>
  <si>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</si>
  <si>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</si>
  <si>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</si>
  <si>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</si>
  <si>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</si>
  <si>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</si>
  <si>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</si>
  <si>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</si>
  <si>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</si>
  <si>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</si>
  <si>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</si>
  <si>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</si>
  <si>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</si>
  <si>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</si>
  <si>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</si>
  <si>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</si>
  <si>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</si>
  <si>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</si>
  <si>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</si>
  <si>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</si>
  <si>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</si>
  <si>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</si>
  <si>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</si>
  <si>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</si>
  <si>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</si>
  <si>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</si>
  <si>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</si>
  <si>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</si>
  <si>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</si>
  <si>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</si>
  <si>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</si>
  <si>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</si>
  <si>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</si>
  <si>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</si>
  <si>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</si>
  <si>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</si>
  <si>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</si>
  <si>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</si>
  <si>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</si>
  <si>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</si>
  <si>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</si>
  <si>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</si>
  <si>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</si>
  <si>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</si>
  <si>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</si>
  <si>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</si>
  <si>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</si>
  <si>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</si>
  <si>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</si>
  <si>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</si>
  <si>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</si>
  <si>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</si>
  <si>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</si>
  <si>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</si>
  <si>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</si>
  <si>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</si>
  <si>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</si>
  <si>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</si>
  <si>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</si>
  <si>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</si>
  <si>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</si>
  <si>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</si>
  <si>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</si>
  <si>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</si>
  <si>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</si>
  <si>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</si>
  <si>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</si>
  <si>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</si>
  <si>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</si>
  <si>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</si>
  <si>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</si>
  <si>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</si>
  <si>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</si>
  <si>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</si>
  <si>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</si>
  <si>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</si>
  <si>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</si>
  <si>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</si>
  <si>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</si>
  <si>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</si>
  <si>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</si>
  <si>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</si>
  <si>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</si>
  <si>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</si>
  <si>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</si>
  <si>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</si>
  <si>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</si>
  <si>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</si>
  <si>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</si>
  <si>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</si>
  <si>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</si>
  <si>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</si>
  <si>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</si>
  <si>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</si>
  <si>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</si>
  <si>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</si>
  <si>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</si>
  <si>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</si>
  <si>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</si>
  <si>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</si>
  <si>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</si>
  <si>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</si>
  <si>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</si>
  <si>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</si>
  <si>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</si>
  <si>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</si>
  <si>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</si>
  <si>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</si>
  <si>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</si>
  <si>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</si>
  <si>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</si>
  <si>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</si>
  <si>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</si>
  <si>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</si>
  <si>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</si>
  <si>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</si>
  <si>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</si>
  <si>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</si>
  <si>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</si>
  <si>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</si>
  <si>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</si>
  <si>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</si>
  <si>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</si>
  <si>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</si>
  <si>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</si>
  <si>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</si>
  <si>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</si>
  <si>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</si>
  <si>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</si>
  <si>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</si>
  <si>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</si>
  <si>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</si>
  <si>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</si>
  <si>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</si>
  <si>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</si>
  <si>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</si>
  <si>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</si>
  <si>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</si>
  <si>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</si>
  <si>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</si>
  <si>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</si>
  <si>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</si>
  <si>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</si>
  <si>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</si>
  <si>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</si>
  <si>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</si>
  <si>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</si>
  <si>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</si>
  <si>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</si>
  <si>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</si>
  <si>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</si>
  <si>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</si>
  <si>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</si>
  <si>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</si>
  <si>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</si>
  <si>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</si>
  <si>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</si>
  <si>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</si>
  <si>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</si>
  <si>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</si>
  <si>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</si>
  <si>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</si>
  <si>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</si>
  <si>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</si>
  <si>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</si>
  <si>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</si>
  <si>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</si>
  <si>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</si>
  <si>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</si>
  <si>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</si>
  <si>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</si>
  <si>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</si>
  <si>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</si>
  <si>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</si>
  <si>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</si>
  <si>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</si>
  <si>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</si>
  <si>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</si>
  <si>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</si>
  <si>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</si>
  <si>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</si>
  <si>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</si>
  <si>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</si>
  <si>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</si>
  <si>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</si>
  <si>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</si>
  <si>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</si>
  <si>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</si>
  <si>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</si>
  <si>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</si>
  <si>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</si>
  <si>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</si>
  <si>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</si>
  <si>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</si>
  <si>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</si>
  <si>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</si>
  <si>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</si>
  <si>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</si>
  <si>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</si>
  <si>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</si>
  <si>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</si>
  <si>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</si>
  <si>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</si>
  <si>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</si>
  <si>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</si>
  <si>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</si>
  <si>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</si>
  <si>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</si>
  <si>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</si>
  <si>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</si>
  <si>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</si>
  <si>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</si>
  <si>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</si>
  <si>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</si>
  <si>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</si>
  <si>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</si>
  <si>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</si>
  <si>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</si>
  <si>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</si>
  <si>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</si>
  <si>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</si>
  <si>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</si>
  <si>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</si>
  <si>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</si>
  <si>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</si>
  <si>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</si>
  <si>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</si>
  <si>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</si>
  <si>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</si>
  <si>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</si>
  <si>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</si>
  <si>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</si>
  <si>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</si>
  <si>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</si>
  <si>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</si>
  <si>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</si>
  <si>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</si>
  <si>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</si>
  <si>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</si>
  <si>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</si>
  <si>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</si>
  <si>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</si>
  <si>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</si>
  <si>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</si>
  <si>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</si>
  <si>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</si>
  <si>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</si>
  <si>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</si>
  <si>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</si>
  <si>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</si>
  <si>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</si>
  <si>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</si>
  <si>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</si>
  <si>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</si>
  <si>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</si>
  <si>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</si>
  <si>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</si>
  <si>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</si>
  <si>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</si>
  <si>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</si>
  <si>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</si>
  <si>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</si>
  <si>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</si>
  <si>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</si>
  <si>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</si>
  <si>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</si>
  <si>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</si>
  <si>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</si>
  <si>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</si>
  <si>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</si>
  <si>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</si>
  <si>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</si>
  <si>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</si>
  <si>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</si>
  <si>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</si>
  <si>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</si>
  <si>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</si>
  <si>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</si>
  <si>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</si>
  <si>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</si>
  <si>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</si>
  <si>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</si>
  <si>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</si>
  <si>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</si>
  <si>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</si>
  <si>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</si>
  <si>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</si>
  <si>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</si>
  <si>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</si>
  <si>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</si>
  <si>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</si>
  <si>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</si>
  <si>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</si>
  <si>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</si>
  <si>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</si>
  <si>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</si>
  <si>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</si>
  <si>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</si>
  <si>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</si>
  <si>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</si>
  <si>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</si>
  <si>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</si>
  <si>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</si>
  <si>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</si>
  <si>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</si>
  <si>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</si>
  <si>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</si>
  <si>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</si>
  <si>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</si>
  <si>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</si>
  <si>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</si>
  <si>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</si>
  <si>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</si>
  <si>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</si>
  <si>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</si>
  <si>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</si>
  <si>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</si>
  <si>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</si>
  <si>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</si>
  <si>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</si>
  <si>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</si>
  <si>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</si>
  <si>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</si>
  <si>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</si>
  <si>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</si>
  <si>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</si>
  <si>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</si>
  <si>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</si>
  <si>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</si>
  <si>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</si>
  <si>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</si>
  <si>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</si>
  <si>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</si>
  <si>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</si>
  <si>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</si>
  <si>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</si>
  <si>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</si>
  <si>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</si>
  <si>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</si>
  <si>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</si>
  <si>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</si>
  <si>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</si>
  <si>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</si>
  <si>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</si>
  <si>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</si>
  <si>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</si>
  <si>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</si>
  <si>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</si>
  <si>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</si>
  <si>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</si>
  <si>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</si>
  <si>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</si>
  <si>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</si>
  <si>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</si>
  <si>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</si>
  <si>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</si>
  <si>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</si>
  <si>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</si>
  <si>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</si>
  <si>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</si>
  <si>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</si>
  <si>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</si>
  <si>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</si>
  <si>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</si>
  <si>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</si>
  <si>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</si>
  <si>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</si>
  <si>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</si>
  <si>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</si>
  <si>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</si>
  <si>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</si>
  <si>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</si>
  <si>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</si>
  <si>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</si>
  <si>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</si>
  <si>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</si>
  <si>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</si>
  <si>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</si>
  <si>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</si>
  <si>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</si>
  <si>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</si>
  <si>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</si>
  <si>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</si>
  <si>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</si>
  <si>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</si>
  <si>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</si>
  <si>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</si>
  <si>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</si>
  <si>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</si>
  <si>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</si>
  <si>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</si>
  <si>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</si>
  <si>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</si>
  <si>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</si>
  <si>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</si>
  <si>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</si>
  <si>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</si>
  <si>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</si>
  <si>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</si>
  <si>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</si>
  <si>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</si>
  <si>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</si>
  <si>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</si>
  <si>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</si>
  <si>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</si>
  <si>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</si>
  <si>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</si>
  <si>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</si>
  <si>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</si>
  <si>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</si>
  <si>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</si>
  <si>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</si>
  <si>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</si>
  <si>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</si>
  <si>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</si>
  <si>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</si>
  <si>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</si>
  <si>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</si>
  <si>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</si>
  <si>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</si>
  <si>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</si>
  <si>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</si>
  <si>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</si>
  <si>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</si>
  <si>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</si>
  <si>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</si>
  <si>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</si>
  <si>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</si>
  <si>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</si>
  <si>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</si>
  <si>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</si>
  <si>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</si>
  <si>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</si>
  <si>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</si>
  <si>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</si>
  <si>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</si>
  <si>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</si>
  <si>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</si>
  <si>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</si>
  <si>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</si>
  <si>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</si>
  <si>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</si>
  <si>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</si>
  <si>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</si>
  <si>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</si>
  <si>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</si>
  <si>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</si>
  <si>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</si>
  <si>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</si>
  <si>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</si>
  <si>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</si>
  <si>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</si>
  <si>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</si>
  <si>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</si>
  <si>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</si>
  <si>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</si>
  <si>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</si>
  <si>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</si>
  <si>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</si>
  <si>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</si>
  <si>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</si>
  <si>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</si>
  <si>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</si>
  <si>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</si>
  <si>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</si>
  <si>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</si>
  <si>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</si>
  <si>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</si>
  <si>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</si>
  <si>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</si>
  <si>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</si>
  <si>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</si>
  <si>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</si>
  <si>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</si>
  <si>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</si>
  <si>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</si>
  <si>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</si>
  <si>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</si>
  <si>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</si>
  <si>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</si>
  <si>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</si>
  <si>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</si>
  <si>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</si>
  <si>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</si>
  <si>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</si>
  <si>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</si>
  <si>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</si>
  <si>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</si>
  <si>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</si>
  <si>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</si>
  <si>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</si>
  <si>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</si>
  <si>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</si>
  <si>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</si>
  <si>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</si>
  <si>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</si>
  <si>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</si>
  <si>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</si>
  <si>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</si>
  <si>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</si>
  <si>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</si>
  <si>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</si>
  <si>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</si>
  <si>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</si>
  <si>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</si>
  <si>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</si>
  <si>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</si>
  <si>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</si>
  <si>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</si>
  <si>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</si>
  <si>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</si>
  <si>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</si>
  <si>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</si>
  <si>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</si>
  <si>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</si>
  <si>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</si>
  <si>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</si>
  <si>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</si>
  <si>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</si>
  <si>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</si>
  <si>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</si>
  <si>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</si>
  <si>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</si>
  <si>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</si>
  <si>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</si>
  <si>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</si>
  <si>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</si>
  <si>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</si>
  <si>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</si>
  <si>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</si>
  <si>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</si>
  <si>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</si>
  <si>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</si>
  <si>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</si>
  <si>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</si>
  <si>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</si>
  <si>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</si>
  <si>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</si>
  <si>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</si>
  <si>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</si>
  <si>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</si>
  <si>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</si>
  <si>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</si>
  <si>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</si>
  <si>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</si>
  <si>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</si>
  <si>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</si>
  <si>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</si>
  <si>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</si>
  <si>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</si>
  <si>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</si>
  <si>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</si>
  <si>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</si>
  <si>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</si>
  <si>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</si>
  <si>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</si>
  <si>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</si>
  <si>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</si>
  <si>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</si>
  <si>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</si>
  <si>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</si>
  <si>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</si>
  <si>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</si>
  <si>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</si>
  <si>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</si>
  <si>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</si>
  <si>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</si>
  <si>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</si>
  <si>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</si>
  <si>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</si>
  <si>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</si>
  <si>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</si>
  <si>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</si>
  <si>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</si>
  <si>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</si>
  <si>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</si>
  <si>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</si>
  <si>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</si>
  <si>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</si>
  <si>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</si>
  <si>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</si>
  <si>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</si>
  <si>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</si>
  <si>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</si>
  <si>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</si>
  <si>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</si>
  <si>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</si>
  <si>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</si>
  <si>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</si>
  <si>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</si>
  <si>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</si>
  <si>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</si>
  <si>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</si>
  <si>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</si>
  <si>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</si>
  <si>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</si>
  <si>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</si>
  <si>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</si>
  <si>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</si>
  <si>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</si>
  <si>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</si>
  <si>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</si>
  <si>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</si>
  <si>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</si>
  <si>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</si>
  <si>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</si>
  <si>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</si>
  <si>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</si>
  <si>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</si>
  <si>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</si>
  <si>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</si>
  <si>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</si>
  <si>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</si>
  <si>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</si>
  <si>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</si>
  <si>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</si>
  <si>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</si>
  <si>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</si>
  <si>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</si>
  <si>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</si>
  <si>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</si>
  <si>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</si>
  <si>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</si>
  <si>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</si>
  <si>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</si>
  <si>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</si>
  <si>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</si>
  <si>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</si>
  <si>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</si>
  <si>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</si>
  <si>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</si>
  <si>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</si>
  <si>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</si>
  <si>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</si>
  <si>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</si>
  <si>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</si>
  <si>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</si>
  <si>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</si>
  <si>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</si>
  <si>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</si>
  <si>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</si>
  <si>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</si>
  <si>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</si>
  <si>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</si>
  <si>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</si>
  <si>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</si>
  <si>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</si>
  <si>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</si>
  <si>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</si>
  <si>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</si>
  <si>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</si>
  <si>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</si>
  <si>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</si>
  <si>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</si>
  <si>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</si>
  <si>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</si>
  <si>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</si>
  <si>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</si>
  <si>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</si>
  <si>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</si>
  <si>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</si>
  <si>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</si>
  <si>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</si>
  <si>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</si>
  <si>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</si>
  <si>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</si>
  <si>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</si>
  <si>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</si>
  <si>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</si>
  <si>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</si>
  <si>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</si>
  <si>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</si>
  <si>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</si>
  <si>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</si>
  <si>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</si>
  <si>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</si>
  <si>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</si>
  <si>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</si>
  <si>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</si>
  <si>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</si>
  <si>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</si>
  <si>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</si>
  <si>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</si>
  <si>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</si>
  <si>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</si>
  <si>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</si>
  <si>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</si>
  <si>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</si>
  <si>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</si>
  <si>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</si>
  <si>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</si>
  <si>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</si>
  <si>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</si>
  <si>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</si>
  <si>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</si>
  <si>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</si>
  <si>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</si>
  <si>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</si>
  <si>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</si>
  <si>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</si>
  <si>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</si>
  <si>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</si>
  <si>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</si>
  <si>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</si>
  <si>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</si>
  <si>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</si>
  <si>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</si>
  <si>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</si>
  <si>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</si>
  <si>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</si>
  <si>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</si>
  <si>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</si>
  <si>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</si>
  <si>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</si>
  <si>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</si>
  <si>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</si>
  <si>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</si>
  <si>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</si>
  <si>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</si>
  <si>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</si>
  <si>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</si>
  <si>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</si>
  <si>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</si>
  <si>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</si>
  <si>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</si>
  <si>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</si>
  <si>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</si>
  <si>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</si>
  <si>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</si>
  <si>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</si>
  <si>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</si>
  <si>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</si>
  <si>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</si>
  <si>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</si>
  <si>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</si>
  <si>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</si>
  <si>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</si>
  <si>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</si>
  <si>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</si>
  <si>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</si>
  <si>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</si>
  <si>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</si>
  <si>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</si>
  <si>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</si>
  <si>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</si>
  <si>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</si>
  <si>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</si>
  <si>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</si>
  <si>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</si>
  <si>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</si>
  <si>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</si>
  <si>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</si>
  <si>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</si>
  <si>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</si>
  <si>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</si>
  <si>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</si>
  <si>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</si>
  <si>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</si>
  <si>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</si>
  <si>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</si>
  <si>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</si>
  <si>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</si>
  <si>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</si>
  <si>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</si>
  <si>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</si>
  <si>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</si>
  <si>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</si>
  <si>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</si>
  <si>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</si>
  <si>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</si>
  <si>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</si>
  <si>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</si>
  <si>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</si>
  <si>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</si>
  <si>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</si>
  <si>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</si>
  <si>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</si>
  <si>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</si>
  <si>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</si>
  <si>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</si>
  <si>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</si>
  <si>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</si>
  <si>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</si>
  <si>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</si>
  <si>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</si>
  <si>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</si>
  <si>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</si>
  <si>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</si>
  <si>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</si>
  <si>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</si>
  <si>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</si>
  <si>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</si>
  <si>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</si>
  <si>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</si>
  <si>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</si>
  <si>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</si>
  <si>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</si>
  <si>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</si>
  <si>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</si>
  <si>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</si>
  <si>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</si>
  <si>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</si>
  <si>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</si>
  <si>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</si>
  <si>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</si>
  <si>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</si>
  <si>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</si>
  <si>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</si>
  <si>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</si>
  <si>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</si>
  <si>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</si>
  <si>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</si>
  <si>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</si>
  <si>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</si>
  <si>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</si>
  <si>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</si>
  <si>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</si>
  <si>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</si>
  <si>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</si>
  <si>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</si>
  <si>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</si>
  <si>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</si>
  <si>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</si>
  <si>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</si>
  <si>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</si>
  <si>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</si>
  <si>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</si>
  <si>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</si>
  <si>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</si>
  <si>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</si>
  <si>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</si>
  <si>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</si>
  <si>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</si>
  <si>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</si>
  <si>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</si>
  <si>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</si>
  <si>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</si>
  <si>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</si>
  <si>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</si>
  <si>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</si>
  <si>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</si>
  <si>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</si>
  <si>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</si>
  <si>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</si>
  <si>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</si>
  <si>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</si>
  <si>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</si>
  <si>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</si>
  <si>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</si>
  <si>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</si>
  <si>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</si>
  <si>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</si>
  <si>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</si>
  <si>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</si>
  <si>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</si>
  <si>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</si>
  <si>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</si>
  <si>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</si>
  <si>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</si>
  <si>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</si>
  <si>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</si>
  <si>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</si>
  <si>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</si>
  <si>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</si>
  <si>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</si>
  <si>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</si>
  <si>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</si>
  <si>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</si>
  <si>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</si>
  <si>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</si>
  <si>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</si>
  <si>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</si>
  <si>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</si>
  <si>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</si>
  <si>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</si>
  <si>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</si>
  <si>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</si>
  <si>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</si>
  <si>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</si>
  <si>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</si>
  <si>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</si>
  <si>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</si>
  <si>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</si>
  <si>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</si>
  <si>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</si>
  <si>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</si>
  <si>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</si>
  <si>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</si>
  <si>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</si>
  <si>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</si>
  <si>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</si>
  <si>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</si>
  <si>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</si>
  <si>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</si>
  <si>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</si>
  <si>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</si>
  <si>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</si>
  <si>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</si>
  <si>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</si>
  <si>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</si>
  <si>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</si>
  <si>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</si>
  <si>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</si>
  <si>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</si>
  <si>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</si>
  <si>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</si>
  <si>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</si>
  <si>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</si>
  <si>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</si>
  <si>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</si>
  <si>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</si>
  <si>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</si>
  <si>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</si>
  <si>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</si>
  <si>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</si>
  <si>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</si>
  <si>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</si>
  <si>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</si>
  <si>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</si>
  <si>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</si>
  <si>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</si>
  <si>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</si>
  <si>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</si>
  <si>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</si>
  <si>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</si>
  <si>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</si>
  <si>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</si>
  <si>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</si>
  <si>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</si>
  <si>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</si>
  <si>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</si>
  <si>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</si>
  <si>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</si>
  <si>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</si>
  <si>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</si>
  <si>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</si>
  <si>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</si>
  <si>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</si>
  <si>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</si>
  <si>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</si>
  <si>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</si>
  <si>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</si>
  <si>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</si>
  <si>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</si>
  <si>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</si>
  <si>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</si>
  <si>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</si>
  <si>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</si>
  <si>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</si>
  <si>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</si>
  <si>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</si>
  <si>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</si>
  <si>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</si>
  <si>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</si>
  <si>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</si>
  <si>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</si>
  <si>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</si>
  <si>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</si>
  <si>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</si>
  <si>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</si>
  <si>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</si>
  <si>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</si>
  <si>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</si>
  <si>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</si>
  <si>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</si>
  <si>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</si>
  <si>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</si>
  <si>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</si>
  <si>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</si>
  <si>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</si>
  <si>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</si>
  <si>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</si>
  <si>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</si>
  <si>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</si>
  <si>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</si>
  <si>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</si>
  <si>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</si>
  <si>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</si>
  <si>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</si>
  <si>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</si>
  <si>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</si>
  <si>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</si>
  <si>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</si>
  <si>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</si>
  <si>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</si>
  <si>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</si>
  <si>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</si>
  <si>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</si>
  <si>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</si>
  <si>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</si>
  <si>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</si>
  <si>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</si>
  <si>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</si>
  <si>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</si>
  <si>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</si>
  <si>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</si>
  <si>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</si>
  <si>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</si>
  <si>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</si>
  <si>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</si>
  <si>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</si>
  <si>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</si>
  <si>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</si>
  <si>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</si>
  <si>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</si>
  <si>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</si>
  <si>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</si>
  <si>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</si>
  <si>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</si>
  <si>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</si>
  <si>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</si>
  <si>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</si>
  <si>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</si>
  <si>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</si>
  <si>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</si>
  <si>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</si>
  <si>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</si>
  <si>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</si>
  <si>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</si>
  <si>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</si>
  <si>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</si>
  <si>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</si>
  <si>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</si>
  <si>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</si>
  <si>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</si>
  <si>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</si>
  <si>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</si>
  <si>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</si>
  <si>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</si>
  <si>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</si>
  <si>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</si>
  <si>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</si>
  <si>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</si>
  <si>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</si>
  <si>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</si>
  <si>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</si>
  <si>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</si>
  <si>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</si>
  <si>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</si>
  <si>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</si>
  <si>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</si>
  <si>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</si>
  <si>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</si>
  <si>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</si>
  <si>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</si>
  <si>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</si>
  <si>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</si>
  <si>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</si>
  <si>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</si>
  <si>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</si>
  <si>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</si>
  <si>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</si>
  <si>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</si>
  <si>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</si>
  <si>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</si>
  <si>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</si>
  <si>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</si>
  <si>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</si>
  <si>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</si>
  <si>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</si>
  <si>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</si>
  <si>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</si>
  <si>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</si>
  <si>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</si>
  <si>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</si>
  <si>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</si>
  <si>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</si>
  <si>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</si>
  <si>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</si>
  <si>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</si>
  <si>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</si>
  <si>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</si>
  <si>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</si>
  <si>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</si>
  <si>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</si>
  <si>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</si>
  <si>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</si>
  <si>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</si>
  <si>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</si>
  <si>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</si>
  <si>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</si>
  <si>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</si>
  <si>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</si>
  <si>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</si>
  <si>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</si>
  <si>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</si>
  <si>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</si>
  <si>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</si>
  <si>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</si>
  <si>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</si>
  <si>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</si>
  <si>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</si>
  <si>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</si>
  <si>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</si>
  <si>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</si>
  <si>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</si>
  <si>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</si>
  <si>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</si>
  <si>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</si>
  <si>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</si>
  <si>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</si>
  <si>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</si>
  <si>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</si>
  <si>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</si>
  <si>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</si>
  <si>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</si>
  <si>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</si>
  <si>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</si>
  <si>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</si>
  <si>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</si>
  <si>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</si>
  <si>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</si>
  <si>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</si>
  <si>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</si>
  <si>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</si>
  <si>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</si>
  <si>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</si>
  <si>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</si>
  <si>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</si>
  <si>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</si>
  <si>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</si>
  <si>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</si>
  <si>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</si>
  <si>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</si>
  <si>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</si>
  <si>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</si>
  <si>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</si>
  <si>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</si>
  <si>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</si>
  <si>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</si>
  <si>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</si>
  <si>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</si>
  <si>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</si>
  <si>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</si>
  <si>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</si>
  <si>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</si>
  <si>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</si>
  <si>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</si>
  <si>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</si>
  <si>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</si>
  <si>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</si>
  <si>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</si>
  <si>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</si>
  <si>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</si>
  <si>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</si>
  <si>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</si>
  <si>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</si>
  <si>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</si>
  <si>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</si>
  <si>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</si>
  <si>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</si>
  <si>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</si>
  <si>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</si>
  <si>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</si>
  <si>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</si>
  <si>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</si>
  <si>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</si>
  <si>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</si>
  <si>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</si>
  <si>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</si>
  <si>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</si>
  <si>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</si>
  <si>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</si>
  <si>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</si>
  <si>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</si>
  <si>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</si>
  <si>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</si>
  <si>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</si>
  <si>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</si>
  <si>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</si>
  <si>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</si>
  <si>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</si>
  <si>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</si>
  <si>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</si>
  <si>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</si>
  <si>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</si>
  <si>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</si>
  <si>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</si>
  <si>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</si>
  <si>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</si>
  <si>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</si>
  <si>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</si>
  <si>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</si>
  <si>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</si>
  <si>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</si>
  <si>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</si>
  <si>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</si>
  <si>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</si>
  <si>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</si>
  <si>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</si>
  <si>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</si>
  <si>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</si>
  <si>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</si>
  <si>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</si>
  <si>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</si>
  <si>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</si>
  <si>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</si>
  <si>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</si>
  <si>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</si>
  <si>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</si>
  <si>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</si>
  <si>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</si>
  <si>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</si>
  <si>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</si>
  <si>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</si>
  <si>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</si>
  <si>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</si>
  <si>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</si>
  <si>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</si>
  <si>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</si>
  <si>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</si>
  <si>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</si>
  <si>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</si>
  <si>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</si>
  <si>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</si>
  <si>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</si>
  <si>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</si>
  <si>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</si>
  <si>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</si>
  <si>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</si>
  <si>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</si>
  <si>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</si>
  <si>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</si>
  <si>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</si>
  <si>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</si>
  <si>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</si>
  <si>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</si>
  <si>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</si>
  <si>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</si>
  <si>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</si>
  <si>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</si>
  <si>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</si>
  <si>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</si>
  <si>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</si>
  <si>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</si>
  <si>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</si>
  <si>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</si>
  <si>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</si>
  <si>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</si>
  <si>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</si>
  <si>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</si>
  <si>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</si>
  <si>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</si>
  <si>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</si>
  <si>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</si>
  <si>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</si>
  <si>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</si>
  <si>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</si>
  <si>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</si>
  <si>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</si>
  <si>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</si>
  <si>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</si>
  <si>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</si>
  <si>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</si>
  <si>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</si>
  <si>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</si>
  <si>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</si>
  <si>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</si>
  <si>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</si>
  <si>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</si>
  <si>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</si>
  <si>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</si>
  <si>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</si>
  <si>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</si>
  <si>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</si>
  <si>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</si>
  <si>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</si>
  <si>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</si>
  <si>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</si>
  <si>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</si>
  <si>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</si>
  <si>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</si>
  <si>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</si>
  <si>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</si>
  <si>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</si>
  <si>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</si>
  <si>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</si>
  <si>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</si>
  <si>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</si>
  <si>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</si>
  <si>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</si>
  <si>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</si>
  <si>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</si>
  <si>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</si>
  <si>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</si>
  <si>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</si>
  <si>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</si>
  <si>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</si>
  <si>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</si>
  <si>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</si>
  <si>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</si>
  <si>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</si>
  <si>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</si>
  <si>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</si>
  <si>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</si>
  <si>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</si>
  <si>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</si>
  <si>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</si>
  <si>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</si>
  <si>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</si>
  <si>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</si>
  <si>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</si>
  <si>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</si>
  <si>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</si>
  <si>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</si>
  <si>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</si>
  <si>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</si>
  <si>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</si>
  <si>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</si>
  <si>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</si>
  <si>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</si>
  <si>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</si>
  <si>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</si>
  <si>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</si>
  <si>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</si>
  <si>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</si>
  <si>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</si>
  <si>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</si>
  <si>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</si>
  <si>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</si>
  <si>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</si>
  <si>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</si>
  <si>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</si>
  <si>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</si>
  <si>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</si>
  <si>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</si>
  <si>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</si>
  <si>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</si>
  <si>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</si>
  <si>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</si>
  <si>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</si>
  <si>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</si>
  <si>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</si>
  <si>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</si>
  <si>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</si>
  <si>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</si>
  <si>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</si>
  <si>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</si>
  <si>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</si>
  <si>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</si>
  <si>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</si>
  <si>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</si>
  <si>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</si>
  <si>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</si>
  <si>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</si>
  <si>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</si>
  <si>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</si>
  <si>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</si>
  <si>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</si>
  <si>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</si>
  <si>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</si>
  <si>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</si>
  <si>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</si>
  <si>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</si>
  <si>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</si>
  <si>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</si>
  <si>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</si>
  <si>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</si>
  <si>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</si>
  <si>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</si>
  <si>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</si>
  <si>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</si>
  <si>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</si>
  <si>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</si>
  <si>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</si>
  <si>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</si>
  <si>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</si>
  <si>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</si>
  <si>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</si>
  <si>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</si>
  <si>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</si>
  <si>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</si>
  <si>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</si>
  <si>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</si>
  <si>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</si>
  <si>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</si>
  <si>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</si>
  <si>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</si>
  <si>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</si>
  <si>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</si>
  <si>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</si>
  <si>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</si>
  <si>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</si>
  <si>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</si>
  <si>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</si>
  <si>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</si>
  <si>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</si>
  <si>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</si>
  <si>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</si>
  <si>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</si>
  <si>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</si>
  <si>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</si>
  <si>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</si>
  <si>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</si>
  <si>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</si>
  <si>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</si>
  <si>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</si>
  <si>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</si>
  <si>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</si>
  <si>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</si>
  <si>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</si>
  <si>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</si>
  <si>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</si>
  <si>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</si>
  <si>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</si>
  <si>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</si>
  <si>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</si>
  <si>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</si>
  <si>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</si>
  <si>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</si>
  <si>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</si>
  <si>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</si>
  <si>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</si>
  <si>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</si>
  <si>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</si>
  <si>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</si>
  <si>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</si>
  <si>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</si>
  <si>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</si>
  <si>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</si>
  <si>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</si>
  <si>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</si>
  <si>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</si>
  <si>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</si>
  <si>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</si>
  <si>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</si>
  <si>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</si>
  <si>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</si>
  <si>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</si>
  <si>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</si>
  <si>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</si>
  <si>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</si>
  <si>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</si>
  <si>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</si>
  <si>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</si>
  <si>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</si>
  <si>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</si>
  <si>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</si>
  <si>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</si>
  <si>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</si>
  <si>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</si>
  <si>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</si>
  <si>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</si>
  <si>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</si>
  <si>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</si>
  <si>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</si>
  <si>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</si>
  <si>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</si>
  <si>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</si>
  <si>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</si>
  <si>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</si>
  <si>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</si>
  <si>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</si>
  <si>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</si>
  <si>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</si>
  <si>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</si>
  <si>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</si>
  <si>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</si>
  <si>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</si>
  <si>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</si>
  <si>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</si>
  <si>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</si>
  <si>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</si>
  <si>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</si>
  <si>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</si>
  <si>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</si>
  <si>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</si>
  <si>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</si>
  <si>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</si>
  <si>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</si>
  <si>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</si>
  <si>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</si>
  <si>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</si>
  <si>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</si>
  <si>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</si>
  <si>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</si>
  <si>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</si>
  <si>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</si>
  <si>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</si>
  <si>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</si>
  <si>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</si>
  <si>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</si>
  <si>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</si>
  <si>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</si>
  <si>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</si>
  <si>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</si>
  <si>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</si>
  <si>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</si>
  <si>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</si>
  <si>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</si>
  <si>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</si>
  <si>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</si>
  <si>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</si>
  <si>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</si>
  <si>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</si>
  <si>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</si>
  <si>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</si>
  <si>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</si>
  <si>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</si>
  <si>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</si>
  <si>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</si>
  <si>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</si>
  <si>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</si>
  <si>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</si>
  <si>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</si>
  <si>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</si>
  <si>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</si>
  <si>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</si>
  <si>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</si>
  <si>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</si>
  <si>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</si>
  <si>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</si>
  <si>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</si>
  <si>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</si>
  <si>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</si>
  <si>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</si>
  <si>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</si>
  <si>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</si>
  <si>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</si>
  <si>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</si>
  <si>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</si>
  <si>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</si>
  <si>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</si>
  <si>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</si>
  <si>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</si>
  <si>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</si>
  <si>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</si>
  <si>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</si>
  <si>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</si>
  <si>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</si>
  <si>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</si>
  <si>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</si>
  <si>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</si>
  <si>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</si>
  <si>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</si>
  <si>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</si>
  <si>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</si>
  <si>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</si>
  <si>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</si>
  <si>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</si>
  <si>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</si>
  <si>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</si>
  <si>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</si>
  <si>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</si>
  <si>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</si>
  <si>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</si>
  <si>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</si>
  <si>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</si>
  <si>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</si>
  <si>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</si>
  <si>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</si>
  <si>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</si>
  <si>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</si>
  <si>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</si>
  <si>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</si>
  <si>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</si>
  <si>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</si>
  <si>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</si>
  <si>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</si>
  <si>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</si>
  <si>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</si>
  <si>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</si>
  <si>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</si>
  <si>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</si>
  <si>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</si>
  <si>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</si>
  <si>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</si>
  <si>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</si>
  <si>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</si>
  <si>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</si>
  <si>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</si>
  <si>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</si>
  <si>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</si>
  <si>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</si>
  <si>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</si>
  <si>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</si>
  <si>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</si>
  <si>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</si>
  <si>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</si>
  <si>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</si>
  <si>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</si>
  <si>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</si>
  <si>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</si>
  <si>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</si>
  <si>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</si>
  <si>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</si>
  <si>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</si>
  <si>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</si>
  <si>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</si>
  <si>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</si>
  <si>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</si>
  <si>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</si>
  <si>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</si>
  <si>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</si>
  <si>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</si>
  <si>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</si>
  <si>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</si>
  <si>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</si>
  <si>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</si>
  <si>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</si>
  <si>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</si>
  <si>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</si>
  <si>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</si>
  <si>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</si>
  <si>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</si>
  <si>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</si>
  <si>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</si>
  <si>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</si>
  <si>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</si>
  <si>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</si>
  <si>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</si>
  <si>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</si>
  <si>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</si>
  <si>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</si>
  <si>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</si>
  <si>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</si>
  <si>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</si>
  <si>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</si>
  <si>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</si>
  <si>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</si>
  <si>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</si>
  <si>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</si>
  <si>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</si>
  <si>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</si>
  <si>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</si>
  <si>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</si>
  <si>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</si>
  <si>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</si>
  <si>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</si>
  <si>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</si>
  <si>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</si>
  <si>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</si>
  <si>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</si>
  <si>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</si>
  <si>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</si>
  <si>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</si>
  <si>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</si>
  <si>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</si>
  <si>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</si>
  <si>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</si>
  <si>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</si>
  <si>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</si>
  <si>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</si>
  <si>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</si>
  <si>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</si>
  <si>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</si>
  <si>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</si>
  <si>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</si>
  <si>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</si>
  <si>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</si>
  <si>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</si>
  <si>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</si>
  <si>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</si>
  <si>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</si>
  <si>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</si>
  <si>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</si>
  <si>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</si>
  <si>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</si>
  <si>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</si>
  <si>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</si>
  <si>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</si>
  <si>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</si>
  <si>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</si>
  <si>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</si>
  <si>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</si>
  <si>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</si>
  <si>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</si>
  <si>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</si>
  <si>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</si>
  <si>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</si>
  <si>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</si>
  <si>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</si>
  <si>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</si>
  <si>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</si>
  <si>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</si>
  <si>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</si>
  <si>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</si>
  <si>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</si>
  <si>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</si>
  <si>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</si>
  <si>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</si>
  <si>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</si>
  <si>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</si>
  <si>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</si>
  <si>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</si>
  <si>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</si>
  <si>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</si>
  <si>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</si>
  <si>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</si>
  <si>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</si>
  <si>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</si>
  <si>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</si>
  <si>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</si>
  <si>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</si>
  <si>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</si>
  <si>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</si>
  <si>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</si>
  <si>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</si>
  <si>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</si>
  <si>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</si>
  <si>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</si>
  <si>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</si>
  <si>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</si>
  <si>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</si>
  <si>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</si>
  <si>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</si>
  <si>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</si>
  <si>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</si>
  <si>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</si>
  <si>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</si>
  <si>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</si>
  <si>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</si>
  <si>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</si>
  <si>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</si>
  <si>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</si>
  <si>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</si>
  <si>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</si>
  <si>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</si>
  <si>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</si>
  <si>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</si>
  <si>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</si>
  <si>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</si>
  <si>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</si>
  <si>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</si>
  <si>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</si>
  <si>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</si>
  <si>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</si>
  <si>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</si>
  <si>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</si>
  <si>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</si>
  <si>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</si>
  <si>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</si>
  <si>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</si>
  <si>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</si>
  <si>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</si>
  <si>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</si>
  <si>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</si>
  <si>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</si>
  <si>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</si>
  <si>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</si>
  <si>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</si>
  <si>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</si>
  <si>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</si>
  <si>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</si>
  <si>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</si>
  <si>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</si>
  <si>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</si>
  <si>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</si>
  <si>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</si>
  <si>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</si>
  <si>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</si>
  <si>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</si>
  <si>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</si>
  <si>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</si>
  <si>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</si>
  <si>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</si>
  <si>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</si>
  <si>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</si>
  <si>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</si>
  <si>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</si>
  <si>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</si>
  <si>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</si>
  <si>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</si>
  <si>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</si>
  <si>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</si>
  <si>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</si>
  <si>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</si>
  <si>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</si>
  <si>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</si>
  <si>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</si>
  <si>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</si>
  <si>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</si>
  <si>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</si>
  <si>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</si>
  <si>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</si>
  <si>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</si>
  <si>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</si>
  <si>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</si>
  <si>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</si>
  <si>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</si>
  <si>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</si>
  <si>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</si>
  <si>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</si>
  <si>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</si>
  <si>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</si>
  <si>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</si>
  <si>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</si>
  <si>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</si>
  <si>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</si>
  <si>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</si>
  <si>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</si>
  <si>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</si>
  <si>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</si>
  <si>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</si>
  <si>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</si>
  <si>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</si>
  <si>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</si>
  <si>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</si>
  <si>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</si>
  <si>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</si>
  <si>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</si>
  <si>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</si>
  <si>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</si>
  <si>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</si>
  <si>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</si>
  <si>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</si>
  <si>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</si>
  <si>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</si>
  <si>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</si>
  <si>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</si>
  <si>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</si>
  <si>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</si>
  <si>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</si>
  <si>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</si>
  <si>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</si>
  <si>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</si>
  <si>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</si>
  <si>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</si>
  <si>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</si>
  <si>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</si>
  <si>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</si>
  <si>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</si>
  <si>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</si>
  <si>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</si>
  <si>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</si>
  <si>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</si>
  <si>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</si>
  <si>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</si>
  <si>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</si>
  <si>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</si>
  <si>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</si>
  <si>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</si>
  <si>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</si>
  <si>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</si>
  <si>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</si>
  <si>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</si>
  <si>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</si>
  <si>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</si>
  <si>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</si>
  <si>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</si>
  <si>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</si>
  <si>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</si>
  <si>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</si>
  <si>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</si>
  <si>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</si>
  <si>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</si>
  <si>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</si>
  <si>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</si>
  <si>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</si>
  <si>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</si>
  <si>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</si>
  <si>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</si>
  <si>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</si>
  <si>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</si>
  <si>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</si>
  <si>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</si>
  <si>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</si>
  <si>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</si>
  <si>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</si>
  <si>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</si>
  <si>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</si>
  <si>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</si>
  <si>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</si>
  <si>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</si>
  <si>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</si>
  <si>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</si>
  <si>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</si>
  <si>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</si>
  <si>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</si>
  <si>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</si>
  <si>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</si>
  <si>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</si>
  <si>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</si>
  <si>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</si>
  <si>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</si>
  <si>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</si>
  <si>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</si>
  <si>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</si>
  <si>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</si>
  <si>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</si>
  <si>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</si>
  <si>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</si>
  <si>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</si>
  <si>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</si>
  <si>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</si>
  <si>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</si>
  <si>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</si>
  <si>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</si>
  <si>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</si>
  <si>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</si>
  <si>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</si>
  <si>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</si>
  <si>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</si>
  <si>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</si>
  <si>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</si>
  <si>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</si>
  <si>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</si>
  <si>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</si>
  <si>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</si>
  <si>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</si>
  <si>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</si>
  <si>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</si>
  <si>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</si>
  <si>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</si>
  <si>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</si>
  <si>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</si>
  <si>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</si>
  <si>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</si>
  <si>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</si>
  <si>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</si>
  <si>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</si>
  <si>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</si>
  <si>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</si>
  <si>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</si>
  <si>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</si>
  <si>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</si>
  <si>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</si>
  <si>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</si>
  <si>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</si>
  <si>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</si>
  <si>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</si>
  <si>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</si>
  <si>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</si>
  <si>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</si>
  <si>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</si>
  <si>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</si>
  <si>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</si>
  <si>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</si>
  <si>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</si>
  <si>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</si>
  <si>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</si>
  <si>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</si>
  <si>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</si>
  <si>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</si>
  <si>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</si>
  <si>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</si>
  <si>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</si>
  <si>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</si>
  <si>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</si>
  <si>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</si>
  <si>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</si>
  <si>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</si>
  <si>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</si>
  <si>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</si>
  <si>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</si>
  <si>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</si>
  <si>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</si>
  <si>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</si>
  <si>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</si>
  <si>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</si>
  <si>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</si>
  <si>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</si>
  <si>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</si>
  <si>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</si>
  <si>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</si>
  <si>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</si>
  <si>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</si>
  <si>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</si>
  <si>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</si>
  <si>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</si>
  <si>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</si>
  <si>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</si>
  <si>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</si>
  <si>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</si>
  <si>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</si>
  <si>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</si>
  <si>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</si>
  <si>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</si>
  <si>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</si>
  <si>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</si>
  <si>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</si>
  <si>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</si>
  <si>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</si>
  <si>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</si>
  <si>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</si>
  <si>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</si>
  <si>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</si>
  <si>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</si>
  <si>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</si>
  <si>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</si>
  <si>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</si>
  <si>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</si>
  <si>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</si>
  <si>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</si>
  <si>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</si>
  <si>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</si>
  <si>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</si>
  <si>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</si>
  <si>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</si>
  <si>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</si>
  <si>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</si>
  <si>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</si>
  <si>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</si>
  <si>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</si>
  <si>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</si>
  <si>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</si>
  <si>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</si>
  <si>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</si>
  <si>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</si>
  <si>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</si>
  <si>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</si>
  <si>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</si>
  <si>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</si>
  <si>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</si>
  <si>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</si>
  <si>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</si>
  <si>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</si>
  <si>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</si>
  <si>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</si>
  <si>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</si>
  <si>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</si>
  <si>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</si>
  <si>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</si>
  <si>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</si>
  <si>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</si>
  <si>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</si>
  <si>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</si>
  <si>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</si>
  <si>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</si>
  <si>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</si>
  <si>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</si>
  <si>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</si>
  <si>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</si>
  <si>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</si>
  <si>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</si>
  <si>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</si>
  <si>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</si>
  <si>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</si>
  <si>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</si>
  <si>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</si>
  <si>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</si>
  <si>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</si>
  <si>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</si>
  <si>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</si>
  <si>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</si>
  <si>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</si>
  <si>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</si>
  <si>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</si>
  <si>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</si>
  <si>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</si>
  <si>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</si>
  <si>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</si>
  <si>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</si>
  <si>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</si>
  <si>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</si>
  <si>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</si>
  <si>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</si>
  <si>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</si>
  <si>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</si>
  <si>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</si>
  <si>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</si>
  <si>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</si>
  <si>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</si>
  <si>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</si>
  <si>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</si>
  <si>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</si>
  <si>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</si>
  <si>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</si>
  <si>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</si>
  <si>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</si>
  <si>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</si>
  <si>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</si>
  <si>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</si>
  <si>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</si>
  <si>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</si>
  <si>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</si>
  <si>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</si>
  <si>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</si>
  <si>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</si>
  <si>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</si>
  <si>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</si>
  <si>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</si>
  <si>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</si>
  <si>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</si>
  <si>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</si>
  <si>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</si>
  <si>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</si>
  <si>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</si>
  <si>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</si>
  <si>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</si>
  <si>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</si>
  <si>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</si>
  <si>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</si>
  <si>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</si>
  <si>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</si>
  <si>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</si>
  <si>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</si>
  <si>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</si>
  <si>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</si>
  <si>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</si>
  <si>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</si>
  <si>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</si>
  <si>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</si>
  <si>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</si>
  <si>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</si>
  <si>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</si>
  <si>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</si>
  <si>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</si>
  <si>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</si>
  <si>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</si>
  <si>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</si>
  <si>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</si>
  <si>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</si>
  <si>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</si>
  <si>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</si>
  <si>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</si>
  <si>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</si>
  <si>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</si>
  <si>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</si>
  <si>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</si>
  <si>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</si>
  <si>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</si>
  <si>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</si>
  <si>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</si>
  <si>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</si>
  <si>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</si>
  <si>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</si>
  <si>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</si>
  <si>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</si>
  <si>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</si>
  <si>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</si>
  <si>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</si>
  <si>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</si>
  <si>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</si>
  <si>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</si>
  <si>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</si>
  <si>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</si>
  <si>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</si>
  <si>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</si>
  <si>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</si>
  <si>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</si>
  <si>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</si>
  <si>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</si>
  <si>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</si>
  <si>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</si>
  <si>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</si>
  <si>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</si>
  <si>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</si>
  <si>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</si>
  <si>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</si>
  <si>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</si>
  <si>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</si>
  <si>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</si>
  <si>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</si>
  <si>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</si>
  <si>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</si>
  <si>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</si>
  <si>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</si>
  <si>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</si>
  <si>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</si>
  <si>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</si>
  <si>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</si>
  <si>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</si>
  <si>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</si>
  <si>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</si>
  <si>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</si>
  <si>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</si>
  <si>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</si>
  <si>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</si>
  <si>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</si>
  <si>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</si>
  <si>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</si>
  <si>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</si>
  <si>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</si>
  <si>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</si>
  <si>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</si>
  <si>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</si>
  <si>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</si>
  <si>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</si>
  <si>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</si>
  <si>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</si>
  <si>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</si>
  <si>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</si>
  <si>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</si>
  <si>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</si>
  <si>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</si>
  <si>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</si>
  <si>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</si>
  <si>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</si>
  <si>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</si>
  <si>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</si>
  <si>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</si>
  <si>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</si>
  <si>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</si>
  <si>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</si>
  <si>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</si>
  <si>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</si>
  <si>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</si>
  <si>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</si>
  <si>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</si>
  <si>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</si>
  <si>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</si>
  <si>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</si>
  <si>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</si>
  <si>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</si>
  <si>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</si>
  <si>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</si>
  <si>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</si>
  <si>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</si>
  <si>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</si>
  <si>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</si>
  <si>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</si>
  <si>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</si>
  <si>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</si>
  <si>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</si>
  <si>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</si>
  <si>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</si>
  <si>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</si>
  <si>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</si>
  <si>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</si>
  <si>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</si>
  <si>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</si>
  <si>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</si>
  <si>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</si>
  <si>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</si>
  <si>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</si>
  <si>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</si>
  <si>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</si>
  <si>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</si>
  <si>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</si>
  <si>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</si>
  <si>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</si>
  <si>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</si>
  <si>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</si>
  <si>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</si>
  <si>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</si>
  <si>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</si>
  <si>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</si>
  <si>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</si>
  <si>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</si>
  <si>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</si>
  <si>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</si>
  <si>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</si>
  <si>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</si>
  <si>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</si>
  <si>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</si>
  <si>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</si>
  <si>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</si>
  <si>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</si>
  <si>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</si>
  <si>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</si>
  <si>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</si>
  <si>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</si>
  <si>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</si>
  <si>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</si>
  <si>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</si>
  <si>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</si>
  <si>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</si>
  <si>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</si>
  <si>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</si>
  <si>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</si>
  <si>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</si>
  <si>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</si>
  <si>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</si>
  <si>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</si>
  <si>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</si>
  <si>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</si>
  <si>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</si>
  <si>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</si>
  <si>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</si>
  <si>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</si>
  <si>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</si>
  <si>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</si>
  <si>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</si>
  <si>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</si>
  <si>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</si>
  <si>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</si>
  <si>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</si>
  <si>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</si>
  <si>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</si>
  <si>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</si>
  <si>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</si>
  <si>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</si>
  <si>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</si>
  <si>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</si>
  <si>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</si>
  <si>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</si>
  <si>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</si>
  <si>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</si>
  <si>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</si>
  <si>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</si>
  <si>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</si>
  <si>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</si>
  <si>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</si>
  <si>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</si>
  <si>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</si>
  <si>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</si>
  <si>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</si>
  <si>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</si>
  <si>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</si>
  <si>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</si>
  <si>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</si>
  <si>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</si>
  <si>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</si>
  <si>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</si>
  <si>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</si>
  <si>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</si>
  <si>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</si>
  <si>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</si>
  <si>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</si>
  <si>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</si>
  <si>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</si>
  <si>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</si>
  <si>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</si>
  <si>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</si>
  <si>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</si>
  <si>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</si>
  <si>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</si>
  <si>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</si>
  <si>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</si>
  <si>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</si>
  <si>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</si>
  <si>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</si>
  <si>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</si>
  <si>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</si>
  <si>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</si>
  <si>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</si>
  <si>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</si>
  <si>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</si>
  <si>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</si>
  <si>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</si>
  <si>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</si>
  <si>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</si>
  <si>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</si>
  <si>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</si>
  <si>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</si>
  <si>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</si>
  <si>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</si>
  <si>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</si>
  <si>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</si>
  <si>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</si>
  <si>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</si>
  <si>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</si>
  <si>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</si>
  <si>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</si>
  <si>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</si>
  <si>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</si>
  <si>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</si>
  <si>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</si>
  <si>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</si>
  <si>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</si>
  <si>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</si>
  <si>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</si>
  <si>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</si>
  <si>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</si>
  <si>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</si>
  <si>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</si>
  <si>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</si>
  <si>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</si>
  <si>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</si>
  <si>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</si>
  <si>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</si>
  <si>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</si>
  <si>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</si>
  <si>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</si>
  <si>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</si>
  <si>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</si>
  <si>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</si>
  <si>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</si>
  <si>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</si>
  <si>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</si>
  <si>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</si>
  <si>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</si>
  <si>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</si>
  <si>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</si>
  <si>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</si>
  <si>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</si>
  <si>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</si>
  <si>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</si>
  <si>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</si>
  <si>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</si>
  <si>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</si>
  <si>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</si>
  <si>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</si>
  <si>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</si>
  <si>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</si>
  <si>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</si>
  <si>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</si>
  <si>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</si>
  <si>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</si>
  <si>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</si>
  <si>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</si>
  <si>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</si>
  <si>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</si>
  <si>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</si>
  <si>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</si>
  <si>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</si>
  <si>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</si>
  <si>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</si>
  <si>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</si>
  <si>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</si>
  <si>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</si>
  <si>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</si>
  <si>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</si>
  <si>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</si>
  <si>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</si>
  <si>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</si>
  <si>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</si>
  <si>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</si>
  <si>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</si>
  <si>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</si>
  <si>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</si>
  <si>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</si>
  <si>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</si>
  <si>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</si>
  <si>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</si>
  <si>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</si>
  <si>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</si>
  <si>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</si>
  <si>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</si>
  <si>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</si>
  <si>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</si>
  <si>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</si>
  <si>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</si>
  <si>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</si>
  <si>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</si>
  <si>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</si>
  <si>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</si>
  <si>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</si>
  <si>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</si>
  <si>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</si>
  <si>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</si>
  <si>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</si>
  <si>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</si>
  <si>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</si>
  <si>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</si>
  <si>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</si>
  <si>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</si>
  <si>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</si>
  <si>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</si>
  <si>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</si>
  <si>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</si>
  <si>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</si>
  <si>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</si>
  <si>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</si>
  <si>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</si>
  <si>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</si>
  <si>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</si>
  <si>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</si>
  <si>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</si>
  <si>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</si>
  <si>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</si>
  <si>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</si>
  <si>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</si>
  <si>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</si>
  <si>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</si>
  <si>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</si>
  <si>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</si>
  <si>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</si>
  <si>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</si>
  <si>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</si>
  <si>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</si>
  <si>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</si>
  <si>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</si>
  <si>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</si>
  <si>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</si>
  <si>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</si>
  <si>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</si>
  <si>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</si>
  <si>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</si>
  <si>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</si>
  <si>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</si>
  <si>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</si>
  <si>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</si>
  <si>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</si>
  <si>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</si>
  <si>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</si>
  <si>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</si>
  <si>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</si>
  <si>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</si>
  <si>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</si>
  <si>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</si>
  <si>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</si>
  <si>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</si>
  <si>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</si>
  <si>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</si>
  <si>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</si>
  <si>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</si>
  <si>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</si>
  <si>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</si>
  <si>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</si>
  <si>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</si>
  <si>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</si>
  <si>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</si>
  <si>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</si>
  <si>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</si>
  <si>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</si>
  <si>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</si>
  <si>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</si>
  <si>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</si>
  <si>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</si>
  <si>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</si>
  <si>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</si>
  <si>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</si>
  <si>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</si>
  <si>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</si>
  <si>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</si>
  <si>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</si>
  <si>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</si>
  <si>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</si>
  <si>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</si>
  <si>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</si>
  <si>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</si>
  <si>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</si>
  <si>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</si>
  <si>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</si>
  <si>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</si>
  <si>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</si>
  <si>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</si>
  <si>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</si>
  <si>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</si>
  <si>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</si>
  <si>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</si>
  <si>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</si>
  <si>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</si>
  <si>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</si>
  <si>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</si>
  <si>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</si>
  <si>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</si>
  <si>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</si>
  <si>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</si>
  <si>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</si>
  <si>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</si>
  <si>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</si>
  <si>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</si>
  <si>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</si>
  <si>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</si>
  <si>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</si>
  <si>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</si>
  <si>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</si>
  <si>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</si>
  <si>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</si>
  <si>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</si>
  <si>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</si>
  <si>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</si>
  <si>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</si>
  <si>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</si>
  <si>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</si>
  <si>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</si>
  <si>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</si>
  <si>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</si>
  <si>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</si>
  <si>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</si>
  <si>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</si>
  <si>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</si>
  <si>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</si>
  <si>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</si>
  <si>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</si>
  <si>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</si>
  <si>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</si>
  <si>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</si>
  <si>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</si>
  <si>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</si>
  <si>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</si>
  <si>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</si>
  <si>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</si>
  <si>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</si>
  <si>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</si>
  <si>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</si>
  <si>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</si>
  <si>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</si>
  <si>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</si>
  <si>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</si>
  <si>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</si>
  <si>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</si>
  <si>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</si>
  <si>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</si>
  <si>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</si>
  <si>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</si>
  <si>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</si>
  <si>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</si>
  <si>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</si>
  <si>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</si>
  <si>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</si>
  <si>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</si>
  <si>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</si>
  <si>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</si>
  <si>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</si>
  <si>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</si>
  <si>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</si>
  <si>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</si>
  <si>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</si>
  <si>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</si>
  <si>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</si>
  <si>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</si>
  <si>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</si>
  <si>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</si>
  <si>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</si>
  <si>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</si>
  <si>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</si>
  <si>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</si>
  <si>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</si>
  <si>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</si>
  <si>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</si>
  <si>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</si>
  <si>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</si>
  <si>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</si>
  <si>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</si>
  <si>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</si>
  <si>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</si>
  <si>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</si>
  <si>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</si>
  <si>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</si>
  <si>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</si>
  <si>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</si>
  <si>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</si>
  <si>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</si>
  <si>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</si>
  <si>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</si>
  <si>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</si>
  <si>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</si>
  <si>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</si>
  <si>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</si>
  <si>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</si>
  <si>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</si>
  <si>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</si>
  <si>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</si>
  <si>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</si>
  <si>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</si>
  <si>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</si>
  <si>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</si>
  <si>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</si>
  <si>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</si>
  <si>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</si>
  <si>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</si>
  <si>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</si>
  <si>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</si>
  <si>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</si>
  <si>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</si>
  <si>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</si>
  <si>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</si>
  <si>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</si>
  <si>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</si>
  <si>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</si>
  <si>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</si>
  <si>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</si>
  <si>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</si>
  <si>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</si>
  <si>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</si>
  <si>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</si>
  <si>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</si>
  <si>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</si>
  <si>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</si>
  <si>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</si>
  <si>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</si>
  <si>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</si>
  <si>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</si>
  <si>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</si>
  <si>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</si>
  <si>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</si>
  <si>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</si>
  <si>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</si>
  <si>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</si>
  <si>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</si>
  <si>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</si>
  <si>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</si>
  <si>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</si>
  <si>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</si>
  <si>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</si>
  <si>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</si>
  <si>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</si>
  <si>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</si>
  <si>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</si>
  <si>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</si>
  <si>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</si>
  <si>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</si>
  <si>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</si>
  <si>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</si>
  <si>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</si>
  <si>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</si>
  <si>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</si>
  <si>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</si>
  <si>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</si>
  <si>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</si>
  <si>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</si>
  <si>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</si>
  <si>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</si>
  <si>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</si>
  <si>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</si>
  <si>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</si>
  <si>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</si>
  <si>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</si>
  <si>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</si>
  <si>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</si>
  <si>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</si>
  <si>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</si>
  <si>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</si>
  <si>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</si>
  <si>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</si>
  <si>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</si>
  <si>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</si>
  <si>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</si>
  <si>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</si>
  <si>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</si>
  <si>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</si>
  <si>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</si>
  <si>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</si>
  <si>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</si>
  <si>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</si>
  <si>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</si>
  <si>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</si>
  <si>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</si>
  <si>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</si>
  <si>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</si>
  <si>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</si>
  <si>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</si>
  <si>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</si>
  <si>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</si>
  <si>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</si>
  <si>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</si>
  <si>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</si>
  <si>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</si>
  <si>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</si>
  <si>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</si>
  <si>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</si>
  <si>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</si>
  <si>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</si>
  <si>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</si>
  <si>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</si>
  <si>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</si>
  <si>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</si>
  <si>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</si>
  <si>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</si>
  <si>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</si>
  <si>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</si>
  <si>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</si>
  <si>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</si>
  <si>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</si>
  <si>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</si>
  <si>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</si>
  <si>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</si>
  <si>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</si>
  <si>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</si>
  <si>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</si>
  <si>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</si>
  <si>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</si>
  <si>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</si>
  <si>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</si>
  <si>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</si>
  <si>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</si>
  <si>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</si>
  <si>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</si>
  <si>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</si>
  <si>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</si>
  <si>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</si>
  <si>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</si>
  <si>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</si>
  <si>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</si>
  <si>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</si>
  <si>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</si>
  <si>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</si>
  <si>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</si>
  <si>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</si>
  <si>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</si>
  <si>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</si>
  <si>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</si>
  <si>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</si>
  <si>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</si>
  <si>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</si>
  <si>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</si>
  <si>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</si>
  <si>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</si>
  <si>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</si>
  <si>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</si>
  <si>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</si>
  <si>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</si>
  <si>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</si>
  <si>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</si>
  <si>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</si>
  <si>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</si>
  <si>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</si>
  <si>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</si>
  <si>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</si>
  <si>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</si>
  <si>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</si>
  <si>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</si>
  <si>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</si>
  <si>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</si>
  <si>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</si>
  <si>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</si>
  <si>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</si>
  <si>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</si>
  <si>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</si>
  <si>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</si>
  <si>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</si>
  <si>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</si>
  <si>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</si>
  <si>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</si>
  <si>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</si>
  <si>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</si>
  <si>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</si>
  <si>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</si>
  <si>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</si>
  <si>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</si>
  <si>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</si>
  <si>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</si>
  <si>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</si>
  <si>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</si>
  <si>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</si>
  <si>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</si>
  <si>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</si>
  <si>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</si>
  <si>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</si>
  <si>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</si>
  <si>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</si>
  <si>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</si>
  <si>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</si>
  <si>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</si>
  <si>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</si>
  <si>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</si>
  <si>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</si>
  <si>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</si>
  <si>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</si>
  <si>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</si>
  <si>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</si>
  <si>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</si>
  <si>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</si>
  <si>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</si>
  <si>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</si>
  <si>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</si>
  <si>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</si>
  <si>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</si>
  <si>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</si>
  <si>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</si>
  <si>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</si>
  <si>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</si>
  <si>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</si>
  <si>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</si>
  <si>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</si>
  <si>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</si>
  <si>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</si>
  <si>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</si>
  <si>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</si>
  <si>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</si>
  <si>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</si>
  <si>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</si>
  <si>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</si>
  <si>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</si>
  <si>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</si>
  <si>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</si>
  <si>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</si>
  <si>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</si>
  <si>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</si>
  <si>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</si>
  <si>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</si>
  <si>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</si>
  <si>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</si>
  <si>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</si>
  <si>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</si>
  <si>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</si>
  <si>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</si>
  <si>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</si>
  <si>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</si>
  <si>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</si>
  <si>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</si>
  <si>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</si>
  <si>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</si>
  <si>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</si>
  <si>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</si>
  <si>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</si>
  <si>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</si>
  <si>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</si>
  <si>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</si>
  <si>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</si>
  <si>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</si>
  <si>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</si>
  <si>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</si>
  <si>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</si>
  <si>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</si>
  <si>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</si>
  <si>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</si>
  <si>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</si>
  <si>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</si>
  <si>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</si>
  <si>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</si>
  <si>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</si>
  <si>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</si>
  <si>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</si>
  <si>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</si>
  <si>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</si>
  <si>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</si>
  <si>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</si>
  <si>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</si>
  <si>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</si>
  <si>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</si>
  <si>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</si>
  <si>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</si>
  <si>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</si>
  <si>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</si>
  <si>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</si>
  <si>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</si>
  <si>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</si>
  <si>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</si>
  <si>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</si>
  <si>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</si>
  <si>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</si>
  <si>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</si>
  <si>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</si>
  <si>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</si>
  <si>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</si>
  <si>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</si>
  <si>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</si>
  <si>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</si>
  <si>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</si>
  <si>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</si>
  <si>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</si>
  <si>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</si>
  <si>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</si>
  <si>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</si>
  <si>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</si>
  <si>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</si>
  <si>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</si>
  <si>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</si>
  <si>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</si>
  <si>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</si>
  <si>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</si>
  <si>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</si>
  <si>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</si>
  <si>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</si>
  <si>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</si>
  <si>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</si>
  <si>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</si>
  <si>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</si>
  <si>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</si>
  <si>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</si>
  <si>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</si>
  <si>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</si>
  <si>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</si>
  <si>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</si>
  <si>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</si>
  <si>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</si>
  <si>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</si>
  <si>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</si>
  <si>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</si>
  <si>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</si>
  <si>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</si>
  <si>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</si>
  <si>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</si>
  <si>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</si>
  <si>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</si>
  <si>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</si>
  <si>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</si>
  <si>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</si>
  <si>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</si>
  <si>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</si>
  <si>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</si>
  <si>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</si>
  <si>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</si>
  <si>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</si>
  <si>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</si>
  <si>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</si>
  <si>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</si>
  <si>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</si>
  <si>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</si>
  <si>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</si>
  <si>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</si>
  <si>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</si>
  <si>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</si>
  <si>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</si>
  <si>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</si>
  <si>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</si>
  <si>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</si>
  <si>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</si>
  <si>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</si>
  <si>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</si>
  <si>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</si>
  <si>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</si>
  <si>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</si>
  <si>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</si>
  <si>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</si>
  <si>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</si>
  <si>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</si>
  <si>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</si>
  <si>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</si>
  <si>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</si>
  <si>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</si>
  <si>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</si>
  <si>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</si>
  <si>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</si>
  <si>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</si>
  <si>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</si>
  <si>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</si>
  <si>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</si>
  <si>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</si>
  <si>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</si>
  <si>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</si>
  <si>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</si>
  <si>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</si>
  <si>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</si>
  <si>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</si>
  <si>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</si>
  <si>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</si>
  <si>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</si>
  <si>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</si>
  <si>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</si>
  <si>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</si>
  <si>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</si>
  <si>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</si>
  <si>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</si>
  <si>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</si>
  <si>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</si>
  <si>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</si>
  <si>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</si>
  <si>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</si>
  <si>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</si>
  <si>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</si>
  <si>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</si>
  <si>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</si>
  <si>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</si>
  <si>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</si>
  <si>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</si>
  <si>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</si>
  <si>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</si>
  <si>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</si>
  <si>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</si>
  <si>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</si>
  <si>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</si>
  <si>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</si>
  <si>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</si>
  <si>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</si>
  <si>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</si>
  <si>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</si>
  <si>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</si>
  <si>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</si>
  <si>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</si>
  <si>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</si>
  <si>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</si>
  <si>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</si>
  <si>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</si>
  <si>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</si>
  <si>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</si>
  <si>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</si>
  <si>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</si>
  <si>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</si>
  <si>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</si>
  <si>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</si>
  <si>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</si>
  <si>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</si>
  <si>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</si>
  <si>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</si>
  <si>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</si>
  <si>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</si>
  <si>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</si>
  <si>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</si>
  <si>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</si>
  <si>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</si>
  <si>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</si>
  <si>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</si>
  <si>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</si>
  <si>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</si>
  <si>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</si>
  <si>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</si>
  <si>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</si>
  <si>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</si>
  <si>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</si>
  <si>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</si>
  <si>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</si>
  <si>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</si>
  <si>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</si>
  <si>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</si>
  <si>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</si>
  <si>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</si>
  <si>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</si>
  <si>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</si>
  <si>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</si>
  <si>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</si>
  <si>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</si>
  <si>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</si>
  <si>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</si>
  <si>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</si>
  <si>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</si>
  <si>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</si>
  <si>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</si>
  <si>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</si>
  <si>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</si>
  <si>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</si>
  <si>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</si>
  <si>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</si>
  <si>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</si>
  <si>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</si>
  <si>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</si>
  <si>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</si>
  <si>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</si>
  <si>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</si>
  <si>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</si>
  <si>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</si>
  <si>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</si>
  <si>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</si>
  <si>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</si>
  <si>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</si>
  <si>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</si>
  <si>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</si>
  <si>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</si>
  <si>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</si>
  <si>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</si>
  <si>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</si>
  <si>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</si>
  <si>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</si>
  <si>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</si>
  <si>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</si>
  <si>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</si>
  <si>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</si>
  <si>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</si>
  <si>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</si>
  <si>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</si>
  <si>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</si>
  <si>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</si>
  <si>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</si>
  <si>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</si>
  <si>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</si>
  <si>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</si>
  <si>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</si>
  <si>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</si>
  <si>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</si>
  <si>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</si>
  <si>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</si>
  <si>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</si>
  <si>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</si>
  <si>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</si>
  <si>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</si>
  <si>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</si>
  <si>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</si>
  <si>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</si>
  <si>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</si>
  <si>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</si>
  <si>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</si>
  <si>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</si>
  <si>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</si>
  <si>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</si>
  <si>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</si>
  <si>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</si>
  <si>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</si>
  <si>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</si>
  <si>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</si>
  <si>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</si>
  <si>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</si>
  <si>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</si>
  <si>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</si>
  <si>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</si>
  <si>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</si>
  <si>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</si>
  <si>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</si>
  <si>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</si>
  <si>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</si>
  <si>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</si>
  <si>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</si>
  <si>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</si>
  <si>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</si>
  <si>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</si>
  <si>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</si>
  <si>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</si>
  <si>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</si>
  <si>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</si>
  <si>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</si>
  <si>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</si>
  <si>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</si>
  <si>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</si>
  <si>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</si>
  <si>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</si>
  <si>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</si>
  <si>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</si>
  <si>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</si>
  <si>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</si>
  <si>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</si>
  <si>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</si>
  <si>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</si>
  <si>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</si>
  <si>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</si>
  <si>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</si>
  <si>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</si>
  <si>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</si>
  <si>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</si>
  <si>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</si>
  <si>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</si>
  <si>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</si>
  <si>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</si>
  <si>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</si>
  <si>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</si>
  <si>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</si>
  <si>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</si>
  <si>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</si>
  <si>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</si>
  <si>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</si>
  <si>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</si>
  <si>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</si>
  <si>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</si>
  <si>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</si>
  <si>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</si>
  <si>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</si>
  <si>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</si>
  <si>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</si>
  <si>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</si>
  <si>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</si>
  <si>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</si>
  <si>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</si>
  <si>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</si>
  <si>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</si>
  <si>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</si>
  <si>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</si>
  <si>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</si>
  <si>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</si>
  <si>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</si>
  <si>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</si>
  <si>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</si>
  <si>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</si>
  <si>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</si>
  <si>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</si>
  <si>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</si>
  <si>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</si>
  <si>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</si>
  <si>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</si>
  <si>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</si>
  <si>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</si>
  <si>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</si>
  <si>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</si>
  <si>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</si>
  <si>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</si>
  <si>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</si>
  <si>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</si>
  <si>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</si>
  <si>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</si>
  <si>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</si>
  <si>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</si>
  <si>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</si>
  <si>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</si>
  <si>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</si>
  <si>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</si>
  <si>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</si>
  <si>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</si>
  <si>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</si>
  <si>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</si>
  <si>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</si>
  <si>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</si>
  <si>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</si>
  <si>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</si>
  <si>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</si>
  <si>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</si>
  <si>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</si>
  <si>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</si>
  <si>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</si>
  <si>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</si>
  <si>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</si>
  <si>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</si>
  <si>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</si>
  <si>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</si>
  <si>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</si>
  <si>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</si>
  <si>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</si>
  <si>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</si>
  <si>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</si>
  <si>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</si>
  <si>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</si>
  <si>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</si>
  <si>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</si>
  <si>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</si>
  <si>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</si>
  <si>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</si>
  <si>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</si>
  <si>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</si>
  <si>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</si>
  <si>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</si>
  <si>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</si>
  <si>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</si>
  <si>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</si>
  <si>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</si>
  <si>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</si>
  <si>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</si>
  <si>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</si>
  <si>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</si>
  <si>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</si>
  <si>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</si>
  <si>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</si>
  <si>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</si>
  <si>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</si>
  <si>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</si>
  <si>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</si>
  <si>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</si>
  <si>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</si>
  <si>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</si>
  <si>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</si>
  <si>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</si>
  <si>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</si>
  <si>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</si>
  <si>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</si>
  <si>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</si>
  <si>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</si>
  <si>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</si>
  <si>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</si>
  <si>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</si>
  <si>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</si>
  <si>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</si>
  <si>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</si>
  <si>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</si>
  <si>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</si>
  <si>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</si>
  <si>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</si>
  <si>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</si>
  <si>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</si>
  <si>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</si>
  <si>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</si>
  <si>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</si>
  <si>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</si>
  <si>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</si>
  <si>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</si>
  <si>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</si>
  <si>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</si>
  <si>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</si>
  <si>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</si>
  <si>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</si>
  <si>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</si>
  <si>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</si>
  <si>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</si>
  <si>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</si>
  <si>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</si>
  <si>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</si>
  <si>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</si>
  <si>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</si>
  <si>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</si>
  <si>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</si>
  <si>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</si>
  <si>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</si>
  <si>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</si>
  <si>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</si>
  <si>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</si>
  <si>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</si>
  <si>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</si>
  <si>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</si>
  <si>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</si>
  <si>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</si>
  <si>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</si>
  <si>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</si>
  <si>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</si>
  <si>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</si>
  <si>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</si>
  <si>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</si>
  <si>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</si>
  <si>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</si>
  <si>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</si>
  <si>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</si>
  <si>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</si>
  <si>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</si>
  <si>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</si>
  <si>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</si>
  <si>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</si>
  <si>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</si>
  <si>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</si>
  <si>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</si>
  <si>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</si>
  <si>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</si>
  <si>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</si>
  <si>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</si>
  <si>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</si>
  <si>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</si>
  <si>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</si>
  <si>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</si>
  <si>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</si>
  <si>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</si>
  <si>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</si>
  <si>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</si>
  <si>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</si>
  <si>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</si>
  <si>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</si>
  <si>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</si>
  <si>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</si>
  <si>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</si>
  <si>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</si>
  <si>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</si>
  <si>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</si>
  <si>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</si>
  <si>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</si>
  <si>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</si>
  <si>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</si>
  <si>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</si>
  <si>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</si>
  <si>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</si>
  <si>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</si>
  <si>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</si>
  <si>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</si>
  <si>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</si>
  <si>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</si>
  <si>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</si>
  <si>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</si>
  <si>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</si>
  <si>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</si>
  <si>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</si>
  <si>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</si>
  <si>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</si>
  <si>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</si>
  <si>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</si>
  <si>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</si>
  <si>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</si>
  <si>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</si>
  <si>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</si>
  <si>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</si>
  <si>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</si>
  <si>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</si>
  <si>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</si>
  <si>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</si>
  <si>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</si>
  <si>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</si>
  <si>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</si>
  <si>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</si>
  <si>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</si>
  <si>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</si>
  <si>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</si>
  <si>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</si>
  <si>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</si>
  <si>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</si>
  <si>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</si>
  <si>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</si>
  <si>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</si>
  <si>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</si>
  <si>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</si>
  <si>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</si>
  <si>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</si>
  <si>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</si>
  <si>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</si>
  <si>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</si>
  <si>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</si>
  <si>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</si>
  <si>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</si>
  <si>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</si>
  <si>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</si>
  <si>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</si>
  <si>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</si>
  <si>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</si>
  <si>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</si>
  <si>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</si>
  <si>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</si>
  <si>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</si>
  <si>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</si>
  <si>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</si>
  <si>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</si>
  <si>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</si>
  <si>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</si>
  <si>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</si>
  <si>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</si>
  <si>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</si>
  <si>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</si>
  <si>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</si>
  <si>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</si>
  <si>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</si>
  <si>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</si>
  <si>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</si>
  <si>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</si>
  <si>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</si>
  <si>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</si>
  <si>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</si>
  <si>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</si>
  <si>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</si>
  <si>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</si>
  <si>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</si>
  <si>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</si>
  <si>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</si>
  <si>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</si>
  <si>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</si>
  <si>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</si>
  <si>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</si>
  <si>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</si>
  <si>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</si>
  <si>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</si>
  <si>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</si>
  <si>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</si>
  <si>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</si>
  <si>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</si>
  <si>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</si>
  <si>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</si>
  <si>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</si>
  <si>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</si>
  <si>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</si>
  <si>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</si>
  <si>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</si>
  <si>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</si>
  <si>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</si>
  <si>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</si>
  <si>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</si>
  <si>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</si>
  <si>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</si>
  <si>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</si>
  <si>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</si>
  <si>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</si>
  <si>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</si>
  <si>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</si>
  <si>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</si>
  <si>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</si>
  <si>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</si>
  <si>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</si>
  <si>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</si>
  <si>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</si>
  <si>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</si>
  <si>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</si>
  <si>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</si>
  <si>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</si>
  <si>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</si>
  <si>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</si>
  <si>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</si>
  <si>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</si>
  <si>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</si>
  <si>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</si>
  <si>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</si>
  <si>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</si>
  <si>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</si>
  <si>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</si>
  <si>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</si>
  <si>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</si>
  <si>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</si>
  <si>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</si>
  <si>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</si>
  <si>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</si>
  <si>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</si>
  <si>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</si>
  <si>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</si>
  <si>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</si>
  <si>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</si>
  <si>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</si>
  <si>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</si>
  <si>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</si>
  <si>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</si>
  <si>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</si>
  <si>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</si>
  <si>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</si>
  <si>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</si>
  <si>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</si>
  <si>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</si>
  <si>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</si>
  <si>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</si>
  <si>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</si>
  <si>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</si>
  <si>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</si>
  <si>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</si>
  <si>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</si>
  <si>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</si>
  <si>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</si>
  <si>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</si>
  <si>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</si>
  <si>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</si>
  <si>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</si>
  <si>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</si>
  <si>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</si>
  <si>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</si>
  <si>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</si>
  <si>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</si>
  <si>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</si>
  <si>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</si>
  <si>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</si>
  <si>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</si>
  <si>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</si>
  <si>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</si>
  <si>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</si>
  <si>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</si>
  <si>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</si>
  <si>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</si>
  <si>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</si>
  <si>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</si>
  <si>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</si>
  <si>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</si>
  <si>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</si>
  <si>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</si>
  <si>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</si>
  <si>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</si>
  <si>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</si>
  <si>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</si>
  <si>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</si>
  <si>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</si>
  <si>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</si>
  <si>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</si>
  <si>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</si>
  <si>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</si>
  <si>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</si>
  <si>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</si>
  <si>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</si>
  <si>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</si>
  <si>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</si>
  <si>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</si>
  <si>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</si>
  <si>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</si>
  <si>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</si>
  <si>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</si>
  <si>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</si>
  <si>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</si>
  <si>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</si>
  <si>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</si>
  <si>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</si>
  <si>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</si>
  <si>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</si>
  <si>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</si>
  <si>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</si>
  <si>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</si>
  <si>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</si>
  <si>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</si>
  <si>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</si>
  <si>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</si>
  <si>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</si>
  <si>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</si>
  <si>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</si>
  <si>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</si>
  <si>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</si>
  <si>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</si>
  <si>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</si>
  <si>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</si>
  <si>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</si>
  <si>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</si>
  <si>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</si>
  <si>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</si>
  <si>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</si>
  <si>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</si>
  <si>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</si>
  <si>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</si>
  <si>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</si>
  <si>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</si>
  <si>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</si>
  <si>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</si>
  <si>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</si>
  <si>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</si>
  <si>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</si>
  <si>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</si>
  <si>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</si>
  <si>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</si>
  <si>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</si>
  <si>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</si>
  <si>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</si>
  <si>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</si>
  <si>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</si>
  <si>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</si>
  <si>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</si>
  <si>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</si>
  <si>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</si>
  <si>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</si>
  <si>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</si>
  <si>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</si>
  <si>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</si>
  <si>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</si>
  <si>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</si>
  <si>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</si>
  <si>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</si>
  <si>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</si>
  <si>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</si>
  <si>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</si>
  <si>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</si>
  <si>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</si>
  <si>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</si>
  <si>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</si>
  <si>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</si>
  <si>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</si>
  <si>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</si>
  <si>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</si>
  <si>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</si>
  <si>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</si>
  <si>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</si>
  <si>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</si>
  <si>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</si>
  <si>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</si>
  <si>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</si>
  <si>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</si>
  <si>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</si>
  <si>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</si>
  <si>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</si>
  <si>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</si>
  <si>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</si>
  <si>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</si>
  <si>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</si>
  <si>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</si>
  <si>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</si>
  <si>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</si>
  <si>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</si>
  <si>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</si>
  <si>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</si>
  <si>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</si>
  <si>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</si>
  <si>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</si>
  <si>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</si>
  <si>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</si>
  <si>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</si>
  <si>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</si>
  <si>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</si>
  <si>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</si>
  <si>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</si>
  <si>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</si>
  <si>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</si>
  <si>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</si>
  <si>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</si>
  <si>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</si>
  <si>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</si>
  <si>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</si>
  <si>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</si>
  <si>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</si>
  <si>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</si>
  <si>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</si>
  <si>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</si>
  <si>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</si>
  <si>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</si>
  <si>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</si>
  <si>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</si>
  <si>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</si>
  <si>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</si>
  <si>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</si>
  <si>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</si>
  <si>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</si>
  <si>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</si>
  <si>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</si>
  <si>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</si>
  <si>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</si>
  <si>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</si>
  <si>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</si>
  <si>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</si>
  <si>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</si>
  <si>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</si>
  <si>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</si>
  <si>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</si>
  <si>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</si>
  <si>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</si>
  <si>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</si>
  <si>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</si>
  <si>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</si>
  <si>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</si>
  <si>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</si>
  <si>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</si>
  <si>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</si>
  <si>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</si>
  <si>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</si>
  <si>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</si>
  <si>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</si>
  <si>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</si>
  <si>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</si>
  <si>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</si>
  <si>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</si>
  <si>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</si>
  <si>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</si>
  <si>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</si>
  <si>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</si>
  <si>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</si>
  <si>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</si>
  <si>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</si>
  <si>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</si>
  <si>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</si>
  <si>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</si>
  <si>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</si>
  <si>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</si>
  <si>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</si>
  <si>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</si>
  <si>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</si>
  <si>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</si>
  <si>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</si>
  <si>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</si>
  <si>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</si>
  <si>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</si>
  <si>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</si>
  <si>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</si>
  <si>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</si>
  <si>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</si>
  <si>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</si>
  <si>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</si>
  <si>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</si>
  <si>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</si>
  <si>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</si>
  <si>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</si>
  <si>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</si>
  <si>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</si>
  <si>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</si>
  <si>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</si>
  <si>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</si>
  <si>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</si>
  <si>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</si>
  <si>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</si>
  <si>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</si>
  <si>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</si>
  <si>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</si>
  <si>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</si>
  <si>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</si>
  <si>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</si>
  <si>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</si>
  <si>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</si>
  <si>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</si>
  <si>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</si>
  <si>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</si>
  <si>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</si>
  <si>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</si>
  <si>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</si>
  <si>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</si>
  <si>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</si>
  <si>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</si>
  <si>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</si>
  <si>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</si>
  <si>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</si>
  <si>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</si>
  <si>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</si>
  <si>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</si>
  <si>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</si>
  <si>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</si>
  <si>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</si>
  <si>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</si>
  <si>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</si>
  <si>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</si>
  <si>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</si>
  <si>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</si>
  <si>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</si>
  <si>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</si>
  <si>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</si>
  <si>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</si>
  <si>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</si>
  <si>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</si>
  <si>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</si>
  <si>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</si>
  <si>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</si>
  <si>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</si>
  <si>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</si>
  <si>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</si>
  <si>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</si>
  <si>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</si>
  <si>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</si>
  <si>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</si>
  <si>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</si>
  <si>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</si>
  <si>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</si>
  <si>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</si>
  <si>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</si>
  <si>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</si>
  <si>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</si>
  <si>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</si>
  <si>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</si>
  <si>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</si>
  <si>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</si>
  <si>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</si>
  <si>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</si>
  <si>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</si>
  <si>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</si>
  <si>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</si>
  <si>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</si>
  <si>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</si>
  <si>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</si>
  <si>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</si>
  <si>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</si>
  <si>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</si>
  <si>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</si>
  <si>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</si>
  <si>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</si>
  <si>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</si>
  <si>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</si>
  <si>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</si>
  <si>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</si>
  <si>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</si>
  <si>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</si>
  <si>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</si>
  <si>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</si>
  <si>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</si>
  <si>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</si>
  <si>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</si>
  <si>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</si>
  <si>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</si>
  <si>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</si>
  <si>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</si>
  <si>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</si>
  <si>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</si>
  <si>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</si>
  <si>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</si>
  <si>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</si>
  <si>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</si>
  <si>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</si>
  <si>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</si>
  <si>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</si>
  <si>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</si>
  <si>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</si>
  <si>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</si>
  <si>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</si>
  <si>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</si>
  <si>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</si>
  <si>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</si>
  <si>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</si>
  <si>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</si>
  <si>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</si>
  <si>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</si>
  <si>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</si>
  <si>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</si>
  <si>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</si>
  <si>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</si>
  <si>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</si>
  <si>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</si>
  <si>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</si>
  <si>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</si>
  <si>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</si>
  <si>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</si>
  <si>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</si>
  <si>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</si>
  <si>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</si>
  <si>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</si>
  <si>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</si>
  <si>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</si>
  <si>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</si>
  <si>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</si>
  <si>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</si>
  <si>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</si>
  <si>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</si>
  <si>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</si>
  <si>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</si>
  <si>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</si>
  <si>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</si>
  <si>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</si>
  <si>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</si>
  <si>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</si>
  <si>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</si>
  <si>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</si>
  <si>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</si>
  <si>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</si>
  <si>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</si>
  <si>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</si>
  <si>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</si>
  <si>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</si>
  <si>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</si>
  <si>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</si>
  <si>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</si>
  <si>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</si>
  <si>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</si>
  <si>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</si>
  <si>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</si>
  <si>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</si>
  <si>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</si>
  <si>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</si>
  <si>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</si>
  <si>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</si>
  <si>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</si>
  <si>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</si>
  <si>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</si>
  <si>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</si>
  <si>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</si>
  <si>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</si>
  <si>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</si>
  <si>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</si>
  <si>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</si>
  <si>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</si>
  <si>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</si>
  <si>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</si>
  <si>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</si>
  <si>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</si>
  <si>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</si>
  <si>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</si>
  <si>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</si>
  <si>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</si>
  <si>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</si>
  <si>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</si>
  <si>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</si>
  <si>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</si>
  <si>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</si>
  <si>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</si>
  <si>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</si>
  <si>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</si>
  <si>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</si>
  <si>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</si>
  <si>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</si>
  <si>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</si>
  <si>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</si>
  <si>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</si>
  <si>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</si>
  <si>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</si>
  <si>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</si>
  <si>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</si>
  <si>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</si>
  <si>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</si>
  <si>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</si>
  <si>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</si>
  <si>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</si>
  <si>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</si>
  <si>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</si>
  <si>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</si>
  <si>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</si>
  <si>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</si>
  <si>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</si>
  <si>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</si>
  <si>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</si>
  <si>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</si>
  <si>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</si>
  <si>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</si>
  <si>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</si>
  <si>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</si>
  <si>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</si>
  <si>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</si>
  <si>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</si>
  <si>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</si>
  <si>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</si>
  <si>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</si>
  <si>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</si>
  <si>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</si>
  <si>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</si>
  <si>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</si>
  <si>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</si>
  <si>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</si>
  <si>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</si>
  <si>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</si>
  <si>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</si>
  <si>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</si>
  <si>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</si>
  <si>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</si>
  <si>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</si>
  <si>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</si>
  <si>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</si>
  <si>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</si>
  <si>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</si>
  <si>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</si>
  <si>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</si>
  <si>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</si>
  <si>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</si>
  <si>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</si>
  <si>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</si>
  <si>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</si>
  <si>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</si>
  <si>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</si>
  <si>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</si>
  <si>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</si>
  <si>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</si>
  <si>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</si>
  <si>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</si>
  <si>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</si>
  <si>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</si>
  <si>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</si>
  <si>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</si>
  <si>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</si>
  <si>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</si>
  <si>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</si>
  <si>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</si>
  <si>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</si>
  <si>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</si>
  <si>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</si>
  <si>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</si>
  <si>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</si>
  <si>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</si>
  <si>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</si>
  <si>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</si>
  <si>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</si>
  <si>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</si>
  <si>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</si>
  <si>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</si>
  <si>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</si>
  <si>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</si>
  <si>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</si>
  <si>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</si>
  <si>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</si>
  <si>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</si>
  <si>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</si>
  <si>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</si>
  <si>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</si>
  <si>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</si>
  <si>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</si>
  <si>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</si>
  <si>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</si>
  <si>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</si>
  <si>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</si>
  <si>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</si>
  <si>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</si>
  <si>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</si>
  <si>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</si>
  <si>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</si>
  <si>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</si>
  <si>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</si>
  <si>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</si>
  <si>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</si>
  <si>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</si>
  <si>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</si>
  <si>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</si>
  <si>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</si>
  <si>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</si>
  <si>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</si>
  <si>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</si>
  <si>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</si>
  <si>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</si>
  <si>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</si>
  <si>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</si>
  <si>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</si>
  <si>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</si>
  <si>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</si>
  <si>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</si>
  <si>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</si>
  <si>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</si>
  <si>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</si>
  <si>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</si>
  <si>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</si>
  <si>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</si>
  <si>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</si>
  <si>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</si>
  <si>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</si>
  <si>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</si>
  <si>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</si>
  <si>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</si>
  <si>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</si>
  <si>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</si>
  <si>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</si>
  <si>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</si>
  <si>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</si>
  <si>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</si>
  <si>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</si>
  <si>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</si>
  <si>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</si>
  <si>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</si>
  <si>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</si>
  <si>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</si>
  <si>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</si>
  <si>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</si>
  <si>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</si>
  <si>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</si>
  <si>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</si>
  <si>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</si>
  <si>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</si>
  <si>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</si>
  <si>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</si>
  <si>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</si>
  <si>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</si>
  <si>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</si>
  <si>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</si>
  <si>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</si>
  <si>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</si>
  <si>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</si>
  <si>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</si>
  <si>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</si>
  <si>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</si>
  <si>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</si>
  <si>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</si>
  <si>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</si>
  <si>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</si>
  <si>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</si>
  <si>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</si>
  <si>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</si>
  <si>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</si>
  <si>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</si>
  <si>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</si>
  <si>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</si>
  <si>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</si>
  <si>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</si>
  <si>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</si>
  <si>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</si>
  <si>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</si>
  <si>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</si>
  <si>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</si>
  <si>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</si>
  <si>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</si>
  <si>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</si>
  <si>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</si>
  <si>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</si>
  <si>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</si>
  <si>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</si>
  <si>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</si>
  <si>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</si>
  <si>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</si>
  <si>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</si>
  <si>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</si>
  <si>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</si>
  <si>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</si>
  <si>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</si>
  <si>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</si>
  <si>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</si>
  <si>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</si>
  <si>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</si>
  <si>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</si>
  <si>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</si>
  <si>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</si>
  <si>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</si>
  <si>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</si>
  <si>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</si>
  <si>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</si>
  <si>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</si>
  <si>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</si>
  <si>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</si>
  <si>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</si>
  <si>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</si>
  <si>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</si>
  <si>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</si>
  <si>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</si>
  <si>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</si>
  <si>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</si>
  <si>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</si>
  <si>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</si>
  <si>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</si>
  <si>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</si>
  <si>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</si>
  <si>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</si>
  <si>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</si>
  <si>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</si>
  <si>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</si>
  <si>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</si>
  <si>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</si>
  <si>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</si>
  <si>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</si>
  <si>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</si>
  <si>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</si>
  <si>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</si>
  <si>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</si>
  <si>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</si>
  <si>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</si>
  <si>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</si>
  <si>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</si>
  <si>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</si>
  <si>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</si>
  <si>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</si>
  <si>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</si>
  <si>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</si>
  <si>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</si>
  <si>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</si>
  <si>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</si>
  <si>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</si>
  <si>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</si>
  <si>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</si>
  <si>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</si>
  <si>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</si>
  <si>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</si>
  <si>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</si>
  <si>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</si>
  <si>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</si>
  <si>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</si>
  <si>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</si>
  <si>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</si>
  <si>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</si>
  <si>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</si>
  <si>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</si>
  <si>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</si>
  <si>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</si>
  <si>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</si>
  <si>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</si>
  <si>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</si>
  <si>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</si>
  <si>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</si>
  <si>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</si>
  <si>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</si>
  <si>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</si>
  <si>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</si>
  <si>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</si>
  <si>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</si>
  <si>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</si>
  <si>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</si>
  <si>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</si>
  <si>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</si>
  <si>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</si>
  <si>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</si>
  <si>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</si>
  <si>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</si>
  <si>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</si>
  <si>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</si>
  <si>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</si>
  <si>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</si>
  <si>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</si>
  <si>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</si>
  <si>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</si>
  <si>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</si>
  <si>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</si>
  <si>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</si>
  <si>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</si>
  <si>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</si>
  <si>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</si>
  <si>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</si>
  <si>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</si>
  <si>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</si>
  <si>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</si>
  <si>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</si>
  <si>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</si>
  <si>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</si>
  <si>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</si>
  <si>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</si>
  <si>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</si>
  <si>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</si>
  <si>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</si>
  <si>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</si>
  <si>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</si>
  <si>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</si>
  <si>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</si>
  <si>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</si>
  <si>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</si>
  <si>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</si>
  <si>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</si>
  <si>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</si>
  <si>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</si>
  <si>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</si>
  <si>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</si>
  <si>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</si>
  <si>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</si>
  <si>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</si>
  <si>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</si>
  <si>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</si>
  <si>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</si>
  <si>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</si>
  <si>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</si>
  <si>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</si>
  <si>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</si>
  <si>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</si>
  <si>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</si>
  <si>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</si>
  <si>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</si>
  <si>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</si>
  <si>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</si>
  <si>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</si>
  <si>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</si>
  <si>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</si>
  <si>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</si>
  <si>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</si>
  <si>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</si>
  <si>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</si>
  <si>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</si>
  <si>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</si>
  <si>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</si>
  <si>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</si>
  <si>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</si>
  <si>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</si>
  <si>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</si>
  <si>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</si>
  <si>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</si>
  <si>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</si>
  <si>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</si>
  <si>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</si>
  <si>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</si>
  <si>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</si>
  <si>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</si>
  <si>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</si>
  <si>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</si>
  <si>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</si>
  <si>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</si>
  <si>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</si>
  <si>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</si>
  <si>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</si>
  <si>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</si>
  <si>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</si>
  <si>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</si>
  <si>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</si>
  <si>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</si>
  <si>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</si>
  <si>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</si>
  <si>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</si>
  <si>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</si>
  <si>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</si>
  <si>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</si>
  <si>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</si>
  <si>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</si>
  <si>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</si>
  <si>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</si>
  <si>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</si>
  <si>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</si>
  <si>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</si>
  <si>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</si>
  <si>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</si>
  <si>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</si>
  <si>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</si>
  <si>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</si>
  <si>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</si>
  <si>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</si>
  <si>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</si>
  <si>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</si>
  <si>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</si>
  <si>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</si>
  <si>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</si>
  <si>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</si>
  <si>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</si>
  <si>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</si>
  <si>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</si>
  <si>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</si>
  <si>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</si>
  <si>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</si>
  <si>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</si>
  <si>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</si>
  <si>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</si>
  <si>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</si>
  <si>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</si>
  <si>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</si>
  <si>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</si>
  <si>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</si>
  <si>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</si>
  <si>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</si>
  <si>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</si>
  <si>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</si>
  <si>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</si>
  <si>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</si>
  <si>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</si>
  <si>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</si>
  <si>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</si>
  <si>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</si>
  <si>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</si>
  <si>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</si>
  <si>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</si>
  <si>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</si>
  <si>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</si>
  <si>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</si>
  <si>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</si>
  <si>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</si>
  <si>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</si>
  <si>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</si>
  <si>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</si>
  <si>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</si>
  <si>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</si>
  <si>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</si>
  <si>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</si>
  <si>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</si>
  <si>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</si>
  <si>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</si>
  <si>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</si>
  <si>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</si>
  <si>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</si>
  <si>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</si>
  <si>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</si>
  <si>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</si>
  <si>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</si>
  <si>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</si>
  <si>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</si>
  <si>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</si>
  <si>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</si>
  <si>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</si>
  <si>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</si>
  <si>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</si>
  <si>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</si>
  <si>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</si>
  <si>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</si>
  <si>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</si>
  <si>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</si>
  <si>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</si>
  <si>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</si>
  <si>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</si>
  <si>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</si>
  <si>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</si>
  <si>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</si>
  <si>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</si>
  <si>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</si>
  <si>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</si>
  <si>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</si>
  <si>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</si>
  <si>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</si>
  <si>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</si>
  <si>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</si>
  <si>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</si>
  <si>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</si>
  <si>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</si>
  <si>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</si>
  <si>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</si>
  <si>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</si>
  <si>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</si>
  <si>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</si>
  <si>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</si>
  <si>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</si>
  <si>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</si>
  <si>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</si>
  <si>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</si>
  <si>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</si>
  <si>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</si>
  <si>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</si>
  <si>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</si>
  <si>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</si>
  <si>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</si>
  <si>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</si>
  <si>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</si>
  <si>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</si>
  <si>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</si>
  <si>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</si>
  <si>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</si>
  <si>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</si>
  <si>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</si>
  <si>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</si>
  <si>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</si>
  <si>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</si>
  <si>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</si>
  <si>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</si>
  <si>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</si>
  <si>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</si>
  <si>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</si>
  <si>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</si>
  <si>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</si>
  <si>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</si>
  <si>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</si>
  <si>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</si>
  <si>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</si>
  <si>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</si>
  <si>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</si>
  <si>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</si>
  <si>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</si>
  <si>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</si>
  <si>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</si>
  <si>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</si>
  <si>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</si>
  <si>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</si>
  <si>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</si>
  <si>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</si>
  <si>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</si>
  <si>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</si>
  <si>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</si>
  <si>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</si>
  <si>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</si>
  <si>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</si>
  <si>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</si>
  <si>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</si>
  <si>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</si>
  <si>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</si>
  <si>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</si>
  <si>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</si>
  <si>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</si>
  <si>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</si>
  <si>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</si>
  <si>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</si>
  <si>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</si>
  <si>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</si>
  <si>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</si>
  <si>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</si>
  <si>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</si>
  <si>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</si>
  <si>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</si>
  <si>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</si>
  <si>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</si>
  <si>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</si>
  <si>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</si>
  <si>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</si>
  <si>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</si>
  <si>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</si>
  <si>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</si>
  <si>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</si>
  <si>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</si>
  <si>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</si>
  <si>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</si>
  <si>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</si>
  <si>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</si>
  <si>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</si>
  <si>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</si>
  <si>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</si>
  <si>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</si>
  <si>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</si>
  <si>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</si>
  <si>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</si>
  <si>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</si>
  <si>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</si>
  <si>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</si>
  <si>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</si>
  <si>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</si>
  <si>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</si>
  <si>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</si>
  <si>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</si>
  <si>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</si>
  <si>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</si>
  <si>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</si>
  <si>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</si>
  <si>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</si>
  <si>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</si>
  <si>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</si>
  <si>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</si>
  <si>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</si>
  <si>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</si>
  <si>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</si>
  <si>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</si>
  <si>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</si>
  <si>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</si>
  <si>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</si>
  <si>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</si>
  <si>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</si>
  <si>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</si>
  <si>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</si>
  <si>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</si>
  <si>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</si>
  <si>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</si>
  <si>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</si>
  <si>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</si>
  <si>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</si>
  <si>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</si>
  <si>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</si>
  <si>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</si>
  <si>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</si>
  <si>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</si>
  <si>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</si>
  <si>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</si>
  <si>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</si>
  <si>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</si>
  <si>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</si>
  <si>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</si>
  <si>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</si>
  <si>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</si>
  <si>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</si>
  <si>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</si>
  <si>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</si>
  <si>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</si>
  <si>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</si>
  <si>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</si>
  <si>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</si>
  <si>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</si>
  <si>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</si>
  <si>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</si>
  <si>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</si>
  <si>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</si>
  <si>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</si>
  <si>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</si>
  <si>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</si>
  <si>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</si>
  <si>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</si>
  <si>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</si>
  <si>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</si>
  <si>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</si>
  <si>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</si>
  <si>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</si>
  <si>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</si>
  <si>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</si>
  <si>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</si>
  <si>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</si>
  <si>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</si>
  <si>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</si>
  <si>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</si>
  <si>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</si>
  <si>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</si>
  <si>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</si>
  <si>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</si>
  <si>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</si>
  <si>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</si>
  <si>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</si>
  <si>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</si>
  <si>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</si>
  <si>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</si>
  <si>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</si>
  <si>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</si>
  <si>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</si>
  <si>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</si>
  <si>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</si>
  <si>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</si>
  <si>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</si>
  <si>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</si>
  <si>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</si>
  <si>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</si>
  <si>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</si>
  <si>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</si>
  <si>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</si>
  <si>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</si>
  <si>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</si>
  <si>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</si>
  <si>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</si>
  <si>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</si>
  <si>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</si>
  <si>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</si>
  <si>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</si>
  <si>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</si>
  <si>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</si>
  <si>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</si>
  <si>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</si>
  <si>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</si>
  <si>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</si>
  <si>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</si>
  <si>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</si>
  <si>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</si>
  <si>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</si>
  <si>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</si>
  <si>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</si>
  <si>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</si>
  <si>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</si>
  <si>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</si>
  <si>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</si>
  <si>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</si>
  <si>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</si>
  <si>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</si>
  <si>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</si>
  <si>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</si>
  <si>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</si>
  <si>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</si>
  <si>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</si>
  <si>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</si>
  <si>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</si>
  <si>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</si>
  <si>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</si>
  <si>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</si>
  <si>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</si>
  <si>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</si>
  <si>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</si>
  <si>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</si>
  <si>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</si>
  <si>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</si>
  <si>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</si>
  <si>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</si>
  <si>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</si>
  <si>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</si>
  <si>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</si>
  <si>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</si>
  <si>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</si>
  <si>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</si>
  <si>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</si>
  <si>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</si>
  <si>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</si>
  <si>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</si>
  <si>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</si>
  <si>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</si>
  <si>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</si>
  <si>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</si>
  <si>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</si>
  <si>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</si>
  <si>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</si>
  <si>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</si>
  <si>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</si>
  <si>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</si>
  <si>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</si>
  <si>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</si>
  <si>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</si>
  <si>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</si>
  <si>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</si>
  <si>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</si>
  <si>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</si>
  <si>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</si>
  <si>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</si>
  <si>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</si>
  <si>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</si>
  <si>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</si>
  <si>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</si>
  <si>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</si>
  <si>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</si>
  <si>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</si>
  <si>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</si>
  <si>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</si>
  <si>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</si>
  <si>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</si>
  <si>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</si>
  <si>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</si>
  <si>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</si>
  <si>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</si>
  <si>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</si>
  <si>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</si>
  <si>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</si>
  <si>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</si>
  <si>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</si>
  <si>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</si>
  <si>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</si>
  <si>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</si>
  <si>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</si>
  <si>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</si>
  <si>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</si>
  <si>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</si>
  <si>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</si>
  <si>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</si>
  <si>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</si>
  <si>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</si>
  <si>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</si>
  <si>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</si>
  <si>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</si>
  <si>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</si>
  <si>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</si>
  <si>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</si>
  <si>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</si>
  <si>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</si>
  <si>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</si>
  <si>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</si>
  <si>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</si>
  <si>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</si>
  <si>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</si>
  <si>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</si>
  <si>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</si>
  <si>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</si>
  <si>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</si>
  <si>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</si>
  <si>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</si>
  <si>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</si>
  <si>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</si>
  <si>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</si>
  <si>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</si>
  <si>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</si>
  <si>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</si>
  <si>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</si>
  <si>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</si>
  <si>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</si>
  <si>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</si>
  <si>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</si>
  <si>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</si>
  <si>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</si>
  <si>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</si>
  <si>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</si>
  <si>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</si>
  <si>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</si>
  <si>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</si>
  <si>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</si>
  <si>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</si>
  <si>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</si>
  <si>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</si>
  <si>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</si>
  <si>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</si>
  <si>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</si>
  <si>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</si>
  <si>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</si>
  <si>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</si>
  <si>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</si>
  <si>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</si>
  <si>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</si>
  <si>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</si>
  <si>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</si>
  <si>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</si>
  <si>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</si>
  <si>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</si>
  <si>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</si>
  <si>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</si>
  <si>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</si>
  <si>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</si>
  <si>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</si>
  <si>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</si>
  <si>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</si>
  <si>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</si>
  <si>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</si>
  <si>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</si>
  <si>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</si>
  <si>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</si>
  <si>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</si>
  <si>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</si>
  <si>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</si>
  <si>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</si>
  <si>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</si>
  <si>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</si>
  <si>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</si>
  <si>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</si>
  <si>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</si>
  <si>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</si>
  <si>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</si>
  <si>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</si>
  <si>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</si>
  <si>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</si>
  <si>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</si>
  <si>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</si>
  <si>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</si>
  <si>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</si>
  <si>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</si>
  <si>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</si>
  <si>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</si>
  <si>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</si>
  <si>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</si>
  <si>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</si>
  <si>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</si>
  <si>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</si>
  <si>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</si>
  <si>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</si>
  <si>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</si>
  <si>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</si>
  <si>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</si>
  <si>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</si>
  <si>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</si>
  <si>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</si>
  <si>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</si>
  <si>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</si>
  <si>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</si>
  <si>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</si>
  <si>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</si>
  <si>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</si>
  <si>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</si>
  <si>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</si>
  <si>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</si>
  <si>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</si>
  <si>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</si>
  <si>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</si>
  <si>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</si>
  <si>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</si>
  <si>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</si>
  <si>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</si>
  <si>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</si>
  <si>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</si>
  <si>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</si>
  <si>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</si>
  <si>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</si>
  <si>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</si>
  <si>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</si>
  <si>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</si>
  <si>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</si>
  <si>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</si>
  <si>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</si>
  <si>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</si>
  <si>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</si>
  <si>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</si>
  <si>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</si>
  <si>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</si>
  <si>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</si>
  <si>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</si>
  <si>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</si>
  <si>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</si>
  <si>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</si>
  <si>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</si>
  <si>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</si>
  <si>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</si>
  <si>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</si>
  <si>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</si>
  <si>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</si>
  <si>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</si>
  <si>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</si>
  <si>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</si>
  <si>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</si>
  <si>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</si>
  <si>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</si>
  <si>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</si>
  <si>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</si>
  <si>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</si>
  <si>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</si>
  <si>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</si>
  <si>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</si>
  <si>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</si>
  <si>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</si>
  <si>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</si>
  <si>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</si>
  <si>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</si>
  <si>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</si>
  <si>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</si>
  <si>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</si>
  <si>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</si>
  <si>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</si>
  <si>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</si>
  <si>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</si>
  <si>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</si>
  <si>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</si>
  <si>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</si>
  <si>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</si>
  <si>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</si>
  <si>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</si>
  <si>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</si>
  <si>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</si>
  <si>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</si>
  <si>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</si>
  <si>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</si>
  <si>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</si>
  <si>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</si>
  <si>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</si>
  <si>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</si>
  <si>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</si>
  <si>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</si>
  <si>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</si>
  <si>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</si>
  <si>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</si>
  <si>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</si>
  <si>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</si>
  <si>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</si>
  <si>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</si>
  <si>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</si>
  <si>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</si>
  <si>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</si>
  <si>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</si>
  <si>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</si>
  <si>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</si>
  <si>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</si>
  <si>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</si>
  <si>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</si>
  <si>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</si>
  <si>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</si>
  <si>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</si>
  <si>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</si>
  <si>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</si>
  <si>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</si>
  <si>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</si>
  <si>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</si>
  <si>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</si>
  <si>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</si>
  <si>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</si>
  <si>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</si>
  <si>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</si>
  <si>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</si>
  <si>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</si>
  <si>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</si>
  <si>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</si>
  <si>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</si>
  <si>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</si>
  <si>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</si>
  <si>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</si>
  <si>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</si>
  <si>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</si>
  <si>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</si>
  <si>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</si>
  <si>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</si>
  <si>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</si>
  <si>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</si>
  <si>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</si>
  <si>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</si>
  <si>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</si>
  <si>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</si>
  <si>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</si>
  <si>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</si>
  <si>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</si>
  <si>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</si>
  <si>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</si>
  <si>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</si>
  <si>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</si>
  <si>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</si>
  <si>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</si>
  <si>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</si>
  <si>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</si>
  <si>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</si>
  <si>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</si>
  <si>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</si>
  <si>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</si>
  <si>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</si>
  <si>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</si>
  <si>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</si>
  <si>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</si>
  <si>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</si>
  <si>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</si>
  <si>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</si>
  <si>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</si>
  <si>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</si>
  <si>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</si>
  <si>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</si>
  <si>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</si>
  <si>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</si>
  <si>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</si>
  <si>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</si>
  <si>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</si>
  <si>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</si>
  <si>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</si>
  <si>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</si>
  <si>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</si>
  <si>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</si>
  <si>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</si>
  <si>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</si>
  <si>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</si>
  <si>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</si>
  <si>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</si>
  <si>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</si>
  <si>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</si>
  <si>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</si>
  <si>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</si>
  <si>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</si>
  <si>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</si>
  <si>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</si>
  <si>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</si>
  <si>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</si>
  <si>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</si>
  <si>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</si>
  <si>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</si>
  <si>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</si>
  <si>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</si>
  <si>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</si>
  <si>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</si>
  <si>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</si>
  <si>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</si>
  <si>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</si>
  <si>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</si>
  <si>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</si>
  <si>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</si>
  <si>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</si>
  <si>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</si>
  <si>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</si>
  <si>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</si>
  <si>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</si>
  <si>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</si>
  <si>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</si>
  <si>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</si>
  <si>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</si>
  <si>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</si>
  <si>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</si>
  <si>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</si>
  <si>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</si>
  <si>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</si>
  <si>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</si>
  <si>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</si>
  <si>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</si>
  <si>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</si>
  <si>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</si>
  <si>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</si>
  <si>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</si>
  <si>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</si>
  <si>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</si>
  <si>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</si>
  <si>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</si>
  <si>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</si>
  <si>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</si>
  <si>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</si>
  <si>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</si>
  <si>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</si>
  <si>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</si>
  <si>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</si>
  <si>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</si>
  <si>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</si>
  <si>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</si>
  <si>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</si>
  <si>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</si>
  <si>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</si>
  <si>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</si>
  <si>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</si>
  <si>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</si>
  <si>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</si>
  <si>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</si>
  <si>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</si>
  <si>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</si>
  <si>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</si>
  <si>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</si>
  <si>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</si>
  <si>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</si>
  <si>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</si>
  <si>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</si>
  <si>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</si>
  <si>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</si>
  <si>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</si>
  <si>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</si>
  <si>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</si>
  <si>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</si>
  <si>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</si>
  <si>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</si>
  <si>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</si>
  <si>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</si>
  <si>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</si>
  <si>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</si>
  <si>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</si>
  <si>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</si>
  <si>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</si>
  <si>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</si>
  <si>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</si>
  <si>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</si>
  <si>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</si>
  <si>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</si>
  <si>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</si>
  <si>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</si>
  <si>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</si>
  <si>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</si>
  <si>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</si>
  <si>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</si>
  <si>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</si>
  <si>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</si>
  <si>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</si>
  <si>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</si>
  <si>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</si>
  <si>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</si>
  <si>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</si>
  <si>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</si>
  <si>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</si>
  <si>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</si>
  <si>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</si>
  <si>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</si>
  <si>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</si>
  <si>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</si>
  <si>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</si>
  <si>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</si>
  <si>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</si>
  <si>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</si>
  <si>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</si>
  <si>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</si>
  <si>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</si>
  <si>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</si>
  <si>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</si>
  <si>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</si>
  <si>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</si>
  <si>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</si>
  <si>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</si>
  <si>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</si>
  <si>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</si>
  <si>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</si>
  <si>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</si>
  <si>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</si>
  <si>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</si>
  <si>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</si>
  <si>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</si>
  <si>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</si>
  <si>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</si>
  <si>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</si>
  <si>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</si>
  <si>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</si>
  <si>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</si>
  <si>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</si>
  <si>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</si>
  <si>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</si>
  <si>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</si>
  <si>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</si>
  <si>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</si>
  <si>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</si>
  <si>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</si>
  <si>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</si>
  <si>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</si>
  <si>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</si>
  <si>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</si>
  <si>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</si>
  <si>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</si>
  <si>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</si>
  <si>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</si>
  <si>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</si>
  <si>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</si>
  <si>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</si>
  <si>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</si>
  <si>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</si>
  <si>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</si>
  <si>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</si>
  <si>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</si>
  <si>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</si>
  <si>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</si>
  <si>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</si>
  <si>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</si>
  <si>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</si>
  <si>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</si>
  <si>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</si>
  <si>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</si>
  <si>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</si>
  <si>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</si>
  <si>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</si>
  <si>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</si>
  <si>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</si>
  <si>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</si>
  <si>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</si>
  <si>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</si>
  <si>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</si>
  <si>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</si>
  <si>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</si>
  <si>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</si>
  <si>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</si>
  <si>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</si>
  <si>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</si>
  <si>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</si>
  <si>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</si>
  <si>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</si>
  <si>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</si>
  <si>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</si>
  <si>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</si>
  <si>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</si>
  <si>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</si>
  <si>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</si>
  <si>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</si>
  <si>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</si>
  <si>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</si>
  <si>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</si>
  <si>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</si>
  <si>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</si>
  <si>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</si>
  <si>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</si>
  <si>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</si>
  <si>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</si>
  <si>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</si>
  <si>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</si>
  <si>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</si>
  <si>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</si>
  <si>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</si>
  <si>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</si>
  <si>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</si>
  <si>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</si>
  <si>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</si>
  <si>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</si>
  <si>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</si>
  <si>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</si>
  <si>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</si>
  <si>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</si>
  <si>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</si>
  <si>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</si>
  <si>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</si>
  <si>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</si>
  <si>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</si>
  <si>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</si>
  <si>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</si>
  <si>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</si>
  <si>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</si>
  <si>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</si>
  <si>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</si>
  <si>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</si>
  <si>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</si>
  <si>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</si>
  <si>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</si>
  <si>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</si>
  <si>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</si>
  <si>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</si>
  <si>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</si>
  <si>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</si>
  <si>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</si>
  <si>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</si>
  <si>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</si>
  <si>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</si>
  <si>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</si>
  <si>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</si>
  <si>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</si>
  <si>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</si>
  <si>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</si>
  <si>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</si>
  <si>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</si>
  <si>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</si>
  <si>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</si>
  <si>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</si>
  <si>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</si>
  <si>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</si>
  <si>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</si>
  <si>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</si>
  <si>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</si>
  <si>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</si>
  <si>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</si>
  <si>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</si>
  <si>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</si>
  <si>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</si>
  <si>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</si>
  <si>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</si>
  <si>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</si>
  <si>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</si>
  <si>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</si>
  <si>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</si>
  <si>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</si>
  <si>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</si>
  <si>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</si>
  <si>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</si>
  <si>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</si>
  <si>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</si>
  <si>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</si>
  <si>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</si>
  <si>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</si>
  <si>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</si>
  <si>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</si>
  <si>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</si>
  <si>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</si>
  <si>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</si>
  <si>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</si>
  <si>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</si>
  <si>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</si>
  <si>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</si>
  <si>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</si>
  <si>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</si>
  <si>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</si>
  <si>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</si>
  <si>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</si>
  <si>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</si>
  <si>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</si>
  <si>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</si>
  <si>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</si>
  <si>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</si>
  <si>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</si>
  <si>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</si>
  <si>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</si>
  <si>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</si>
  <si>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</si>
  <si>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</si>
  <si>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</si>
  <si>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</si>
  <si>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</si>
  <si>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</si>
  <si>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</si>
  <si>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</si>
  <si>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</si>
  <si>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</si>
  <si>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</si>
  <si>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</si>
  <si>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</si>
  <si>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</si>
  <si>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</si>
  <si>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</si>
  <si>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</si>
  <si>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</si>
  <si>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</si>
  <si>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</si>
  <si>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</si>
  <si>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</si>
  <si>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</si>
  <si>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</si>
  <si>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</si>
  <si>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</si>
  <si>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</si>
  <si>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</si>
  <si>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</si>
  <si>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</si>
  <si>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</si>
  <si>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</si>
  <si>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</si>
  <si>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</si>
  <si>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</si>
  <si>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</si>
  <si>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</si>
  <si>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</si>
  <si>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</si>
  <si>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</si>
  <si>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</si>
  <si>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</si>
  <si>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</si>
  <si>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</si>
  <si>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</si>
  <si>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</si>
  <si>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</si>
  <si>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</si>
  <si>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</si>
  <si>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</si>
  <si>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</si>
  <si>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</si>
  <si>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</si>
  <si>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</si>
  <si>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</si>
  <si>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</si>
  <si>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</si>
  <si>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</si>
  <si>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</si>
  <si>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</si>
  <si>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</si>
  <si>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</si>
  <si>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</si>
  <si>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</si>
  <si>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</si>
  <si>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</si>
  <si>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</si>
  <si>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</si>
  <si>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</si>
  <si>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</si>
  <si>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</si>
  <si>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</si>
  <si>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</si>
  <si>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</si>
  <si>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</si>
  <si>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</si>
  <si>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</si>
  <si>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</si>
  <si>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</si>
  <si>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</si>
  <si>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</si>
  <si>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</si>
  <si>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</si>
  <si>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</si>
  <si>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</si>
  <si>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</si>
  <si>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</si>
  <si>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</si>
  <si>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</si>
  <si>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</si>
  <si>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</si>
  <si>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</si>
  <si>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</si>
  <si>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</si>
  <si>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</si>
  <si>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</si>
  <si>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</si>
  <si>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</si>
  <si>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</si>
  <si>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</si>
  <si>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</si>
  <si>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</si>
  <si>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</si>
  <si>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</si>
  <si>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</si>
  <si>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</si>
  <si>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</si>
  <si>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</si>
  <si>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</si>
  <si>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</si>
  <si>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</si>
  <si>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</si>
  <si>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</si>
  <si>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</si>
  <si>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</si>
  <si>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</si>
  <si>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</si>
  <si>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</si>
  <si>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</si>
  <si>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</si>
  <si>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</si>
  <si>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</si>
  <si>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</si>
  <si>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</si>
  <si>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</si>
  <si>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</si>
  <si>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</si>
  <si>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</si>
  <si>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</si>
  <si>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</si>
  <si>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</si>
  <si>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</si>
  <si>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</si>
  <si>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</si>
  <si>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</si>
  <si>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</si>
  <si>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</si>
  <si>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</si>
  <si>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</si>
  <si>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</si>
  <si>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</si>
  <si>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</si>
  <si>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</si>
  <si>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</si>
  <si>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</si>
  <si>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</si>
  <si>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</si>
  <si>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</si>
  <si>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</si>
  <si>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</si>
  <si>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</si>
  <si>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</si>
  <si>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</si>
  <si>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</si>
  <si>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</si>
  <si>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</si>
  <si>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</si>
  <si>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</si>
  <si>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</si>
  <si>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</si>
  <si>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</si>
  <si>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</si>
  <si>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</si>
  <si>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</si>
  <si>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</si>
  <si>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</si>
  <si>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</si>
  <si>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</si>
  <si>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</si>
  <si>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</si>
  <si>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</si>
  <si>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</si>
  <si>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</si>
  <si>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</si>
  <si>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</si>
  <si>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</si>
  <si>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</si>
  <si>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</si>
  <si>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</si>
  <si>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</si>
  <si>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</si>
  <si>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</si>
  <si>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</si>
  <si>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</si>
  <si>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</si>
  <si>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</si>
  <si>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</si>
  <si>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</si>
  <si>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</si>
  <si>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</si>
  <si>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</si>
  <si>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</si>
  <si>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</si>
  <si>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</si>
  <si>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</si>
  <si>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</si>
  <si>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</si>
  <si>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</si>
  <si>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</si>
  <si>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</si>
  <si>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</si>
  <si>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</si>
  <si>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</si>
  <si>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</si>
  <si>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</si>
  <si>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</si>
  <si>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</si>
  <si>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</si>
  <si>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</si>
  <si>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</si>
  <si>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</si>
  <si>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</si>
  <si>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</si>
  <si>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</si>
  <si>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</si>
  <si>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</si>
  <si>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</si>
  <si>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</si>
  <si>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</si>
  <si>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</si>
  <si>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</si>
  <si>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</si>
  <si>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</si>
  <si>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</si>
  <si>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</si>
  <si>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</si>
  <si>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</si>
  <si>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</si>
  <si>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</si>
  <si>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</si>
  <si>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</si>
  <si>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</si>
  <si>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</si>
  <si>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</si>
  <si>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</si>
  <si>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</si>
  <si>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</si>
  <si>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</si>
  <si>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</si>
  <si>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</si>
  <si>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</si>
  <si>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</si>
  <si>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</si>
  <si>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</si>
  <si>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</si>
  <si>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</si>
  <si>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</si>
  <si>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</si>
  <si>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</si>
  <si>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</si>
  <si>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</si>
  <si>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</si>
  <si>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</si>
  <si>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</si>
  <si>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</si>
  <si>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</si>
  <si>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</si>
  <si>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</si>
  <si>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</si>
  <si>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</si>
  <si>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</si>
  <si>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</si>
  <si>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</si>
  <si>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</si>
  <si>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</si>
  <si>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</si>
  <si>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</si>
  <si>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</si>
  <si>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</si>
  <si>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</si>
  <si>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</si>
  <si>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</si>
  <si>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</si>
  <si>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</si>
  <si>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</si>
  <si>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</si>
  <si>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</si>
  <si>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</si>
  <si>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</si>
  <si>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</si>
  <si>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</si>
  <si>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</si>
  <si>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</si>
  <si>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</si>
  <si>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</si>
  <si>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</si>
  <si>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</si>
  <si>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</si>
  <si>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</si>
  <si>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</si>
  <si>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</si>
  <si>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</si>
  <si>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</si>
  <si>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</si>
  <si>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</si>
  <si>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</si>
  <si>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</si>
  <si>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</si>
  <si>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</si>
  <si>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</si>
  <si>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</si>
  <si>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</si>
  <si>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</si>
  <si>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</si>
  <si>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</si>
  <si>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</si>
  <si>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</si>
  <si>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</si>
  <si>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</si>
  <si>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</si>
  <si>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</si>
  <si>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</si>
  <si>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</si>
  <si>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</si>
  <si>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</si>
  <si>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</si>
  <si>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</si>
  <si>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</si>
  <si>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</si>
  <si>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</si>
  <si>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</si>
  <si>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</si>
  <si>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</si>
  <si>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</si>
  <si>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</si>
  <si>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</si>
  <si>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</si>
  <si>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</si>
  <si>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</si>
  <si>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</si>
  <si>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</si>
  <si>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</si>
  <si>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</si>
  <si>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</si>
  <si>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</si>
  <si>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</si>
  <si>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</si>
  <si>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</si>
  <si>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</si>
  <si>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</si>
  <si>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</si>
  <si>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</si>
  <si>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</si>
  <si>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</si>
  <si>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</si>
  <si>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</si>
  <si>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</si>
  <si>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</si>
  <si>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</si>
  <si>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</si>
  <si>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</si>
  <si>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</si>
  <si>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</si>
  <si>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</si>
  <si>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</si>
  <si>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</si>
  <si>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</si>
  <si>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</si>
  <si>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</si>
  <si>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</si>
  <si>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</si>
  <si>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</si>
  <si>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</si>
  <si>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</si>
  <si>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</si>
  <si>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</si>
  <si>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</si>
  <si>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</si>
  <si>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</si>
  <si>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</si>
  <si>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</si>
  <si>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</si>
  <si>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</si>
  <si>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</si>
  <si>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</si>
  <si>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</si>
  <si>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</si>
  <si>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</si>
  <si>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</si>
  <si>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</si>
  <si>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</si>
  <si>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</si>
  <si>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</si>
  <si>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</si>
  <si>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</si>
  <si>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</si>
  <si>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</si>
  <si>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</si>
  <si>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</si>
  <si>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</si>
  <si>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</si>
  <si>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</si>
  <si>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</si>
  <si>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</si>
  <si>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</si>
  <si>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</si>
  <si>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</si>
  <si>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</si>
  <si>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</si>
  <si>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</si>
  <si>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</si>
  <si>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</si>
  <si>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</si>
  <si>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</si>
  <si>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</si>
  <si>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</si>
  <si>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</si>
  <si>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</si>
  <si>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</si>
  <si>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</si>
  <si>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</si>
  <si>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</si>
  <si>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</si>
  <si>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</si>
  <si>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</si>
  <si>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</si>
  <si>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</si>
  <si>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</si>
  <si>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</si>
  <si>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</si>
  <si>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</si>
  <si>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</si>
  <si>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</si>
  <si>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</si>
  <si>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</si>
  <si>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</si>
  <si>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</si>
  <si>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</si>
  <si>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</si>
  <si>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</si>
  <si>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</si>
  <si>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</si>
  <si>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</si>
  <si>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</si>
  <si>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</si>
  <si>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</si>
  <si>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</si>
  <si>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</si>
  <si>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</si>
  <si>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</si>
  <si>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</si>
  <si>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</si>
  <si>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</si>
  <si>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</si>
  <si>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</si>
  <si>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</si>
  <si>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</si>
  <si>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</si>
  <si>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</si>
  <si>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</si>
  <si>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</si>
  <si>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</si>
  <si>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</si>
  <si>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</si>
  <si>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</si>
  <si>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</si>
  <si>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</si>
  <si>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</si>
  <si>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</si>
  <si>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</si>
  <si>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</si>
  <si>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</si>
  <si>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</si>
  <si>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</si>
  <si>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</si>
  <si>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</si>
  <si>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</si>
  <si>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</si>
  <si>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</si>
  <si>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</si>
  <si>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</si>
  <si>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</si>
  <si>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</si>
  <si>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</si>
  <si>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</si>
  <si>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</si>
  <si>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</si>
  <si>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</si>
  <si>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</si>
  <si>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</si>
  <si>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</si>
  <si>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</si>
  <si>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</si>
  <si>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</si>
  <si>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</si>
  <si>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</si>
  <si>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</si>
  <si>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</si>
  <si>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</si>
  <si>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</si>
  <si>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</si>
  <si>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</si>
  <si>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</si>
  <si>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</si>
  <si>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</si>
  <si>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</si>
  <si>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</si>
  <si>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</si>
  <si>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</si>
  <si>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</si>
  <si>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</si>
  <si>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</si>
  <si>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</si>
  <si>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</si>
  <si>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</si>
  <si>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</si>
  <si>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</si>
  <si>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</si>
  <si>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</si>
  <si>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</si>
  <si>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</si>
  <si>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</si>
  <si>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</si>
  <si>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</si>
  <si>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</si>
  <si>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</si>
  <si>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</si>
  <si>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</si>
  <si>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</si>
  <si>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</si>
  <si>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</si>
  <si>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</si>
  <si>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</si>
  <si>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</si>
  <si>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</si>
  <si>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</si>
  <si>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</si>
  <si>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</si>
  <si>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</si>
  <si>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</si>
  <si>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</si>
  <si>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</si>
  <si>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</si>
  <si>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</si>
  <si>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</si>
  <si>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</si>
  <si>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</si>
  <si>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</si>
  <si>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</si>
  <si>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</si>
  <si>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</si>
  <si>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</si>
  <si>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</si>
  <si>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</si>
  <si>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</si>
  <si>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</si>
  <si>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</si>
  <si>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</si>
  <si>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</si>
  <si>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</si>
  <si>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</si>
  <si>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</si>
  <si>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</si>
  <si>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</si>
  <si>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</si>
  <si>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</si>
  <si>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</si>
  <si>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</si>
  <si>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</si>
  <si>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</si>
  <si>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</si>
  <si>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</si>
  <si>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</si>
  <si>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</si>
  <si>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</si>
  <si>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</si>
  <si>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</si>
  <si>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</si>
  <si>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</si>
  <si>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</si>
  <si>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</si>
  <si>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</si>
  <si>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</si>
  <si>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</si>
  <si>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</si>
  <si>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</si>
  <si>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</si>
  <si>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</si>
  <si>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</si>
  <si>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</si>
  <si>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</si>
  <si>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</si>
  <si>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</si>
  <si>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</si>
  <si>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</si>
  <si>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</si>
  <si>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</si>
  <si>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</si>
  <si>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</si>
  <si>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</si>
  <si>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</si>
  <si>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</si>
  <si>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</si>
  <si>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</si>
  <si>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</si>
  <si>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</si>
  <si>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</si>
  <si>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</si>
  <si>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</si>
  <si>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</si>
  <si>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</si>
  <si>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</si>
  <si>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</si>
  <si>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</si>
  <si>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</si>
  <si>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</si>
  <si>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</si>
  <si>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</si>
  <si>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</si>
  <si>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</si>
  <si>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</si>
  <si>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</si>
  <si>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</si>
  <si>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</si>
  <si>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</si>
  <si>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</si>
  <si>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</si>
  <si>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</si>
  <si>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</si>
  <si>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</si>
  <si>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</si>
  <si>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</si>
  <si>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</si>
  <si>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</si>
  <si>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</si>
  <si>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</si>
  <si>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</si>
  <si>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</si>
  <si>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</si>
  <si>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</si>
  <si>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</si>
  <si>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</si>
  <si>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</si>
  <si>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</si>
  <si>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</si>
  <si>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</si>
  <si>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</si>
  <si>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</si>
  <si>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</si>
  <si>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</si>
  <si>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</si>
  <si>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</si>
  <si>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</si>
  <si>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</si>
  <si>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</si>
  <si>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</si>
  <si>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</si>
  <si>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</si>
  <si>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</si>
  <si>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</si>
  <si>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</si>
  <si>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</si>
  <si>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</si>
  <si>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</si>
  <si>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</si>
  <si>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</si>
  <si>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</si>
  <si>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</si>
  <si>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</si>
  <si>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</si>
  <si>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</si>
  <si>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</si>
  <si>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</si>
  <si>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</si>
  <si>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</si>
  <si>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</si>
  <si>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</si>
  <si>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</si>
  <si>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</si>
  <si>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</si>
  <si>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</si>
  <si>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</si>
  <si>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</si>
  <si>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</si>
  <si>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</si>
  <si>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</si>
  <si>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</si>
  <si>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</si>
  <si>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</si>
  <si>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</si>
  <si>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</si>
  <si>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</si>
  <si>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</si>
  <si>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</si>
  <si>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</si>
  <si>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</si>
  <si>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</si>
  <si>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</si>
  <si>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</si>
  <si>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</si>
  <si>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</si>
  <si>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</si>
  <si>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</si>
  <si>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</si>
  <si>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</si>
  <si>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</si>
  <si>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</si>
  <si>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</si>
  <si>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</si>
  <si>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</si>
  <si>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</si>
  <si>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</si>
  <si>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</si>
  <si>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</si>
  <si>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</si>
  <si>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</si>
  <si>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</si>
  <si>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</si>
  <si>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</si>
  <si>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</si>
  <si>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</si>
  <si>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</si>
  <si>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</si>
  <si>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</si>
  <si>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</si>
  <si>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</si>
  <si>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</si>
  <si>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</si>
  <si>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</si>
  <si>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</si>
  <si>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</si>
  <si>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</si>
  <si>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</si>
  <si>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</si>
  <si>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</si>
  <si>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</si>
  <si>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</si>
  <si>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</si>
  <si>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</si>
  <si>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</si>
  <si>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</si>
  <si>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</si>
  <si>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</si>
  <si>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</si>
  <si>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</si>
  <si>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</si>
  <si>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</si>
  <si>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</si>
  <si>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</si>
  <si>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</si>
  <si>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</si>
  <si>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</si>
  <si>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</si>
  <si>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</si>
  <si>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</si>
  <si>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</si>
  <si>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</si>
  <si>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</si>
  <si>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</si>
  <si>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</si>
  <si>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</si>
  <si>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</si>
  <si>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</si>
  <si>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</si>
  <si>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</si>
  <si>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</si>
  <si>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</si>
  <si>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</si>
  <si>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</si>
  <si>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</si>
  <si>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</si>
  <si>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</si>
  <si>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</si>
  <si>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</si>
  <si>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</si>
  <si>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</si>
  <si>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</si>
  <si>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</si>
  <si>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</si>
  <si>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</si>
  <si>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</si>
  <si>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</si>
  <si>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</si>
  <si>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</si>
  <si>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</si>
  <si>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</si>
  <si>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</si>
  <si>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</si>
  <si>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</si>
  <si>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</si>
  <si>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</si>
  <si>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</si>
  <si>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</si>
  <si>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</si>
  <si>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</si>
  <si>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</si>
  <si>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</si>
  <si>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</si>
  <si>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</si>
  <si>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</si>
  <si>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</si>
  <si>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</si>
  <si>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</si>
  <si>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</si>
  <si>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</si>
  <si>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</si>
  <si>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</si>
  <si>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</si>
  <si>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</si>
  <si>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</si>
  <si>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</si>
  <si>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</si>
  <si>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</si>
  <si>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</si>
  <si>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</si>
  <si>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</si>
  <si>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</si>
  <si>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</si>
  <si>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</si>
  <si>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</si>
  <si>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</si>
  <si>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</si>
  <si>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</si>
  <si>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</si>
  <si>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</si>
  <si>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</si>
  <si>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</si>
  <si>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</si>
  <si>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</si>
  <si>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</si>
  <si>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</si>
  <si>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</si>
  <si>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</si>
  <si>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</si>
  <si>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</si>
  <si>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</si>
  <si>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</si>
  <si>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</si>
  <si>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</si>
  <si>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</si>
  <si>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</si>
  <si>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</si>
  <si>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</si>
  <si>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</si>
  <si>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</si>
  <si>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</si>
  <si>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</si>
  <si>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</si>
  <si>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</si>
  <si>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</si>
  <si>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</si>
  <si>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</si>
  <si>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</si>
  <si>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</si>
  <si>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</si>
  <si>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</si>
  <si>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</si>
  <si>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</si>
  <si>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</si>
  <si>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</si>
  <si>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</si>
  <si>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</si>
  <si>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</si>
  <si>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</si>
  <si>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</si>
  <si>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</si>
  <si>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</si>
  <si>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</si>
  <si>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</si>
  <si>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</si>
  <si>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</si>
  <si>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</si>
  <si>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</si>
  <si>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</si>
  <si>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</si>
  <si>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</si>
  <si>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</si>
  <si>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</si>
  <si>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</si>
  <si>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</si>
  <si>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</si>
  <si>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</si>
  <si>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</si>
  <si>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</si>
  <si>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</si>
  <si>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</si>
  <si>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</si>
  <si>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</si>
  <si>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</si>
  <si>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</si>
  <si>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</si>
  <si>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</si>
  <si>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</si>
  <si>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</si>
  <si>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</si>
  <si>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</si>
  <si>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</si>
  <si>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</si>
  <si>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</si>
  <si>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</si>
  <si>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</si>
  <si>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</si>
  <si>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</si>
  <si>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</si>
  <si>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</si>
  <si>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</si>
  <si>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</si>
  <si>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</si>
  <si>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</si>
  <si>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</si>
  <si>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</si>
  <si>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</si>
  <si>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</si>
  <si>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</si>
  <si>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</si>
  <si>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</si>
  <si>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</si>
  <si>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</si>
  <si>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</si>
  <si>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</si>
  <si>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</si>
  <si>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</si>
  <si>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</si>
  <si>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</si>
  <si>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</si>
  <si>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</si>
  <si>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</si>
  <si>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</si>
  <si>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</si>
  <si>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</si>
  <si>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</si>
  <si>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</si>
  <si>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</si>
  <si>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</si>
  <si>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</si>
  <si>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</si>
  <si>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</si>
  <si>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</si>
  <si>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</si>
  <si>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</si>
  <si>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</si>
  <si>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</si>
  <si>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</si>
  <si>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</si>
  <si>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</si>
  <si>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</si>
  <si>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</si>
  <si>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</si>
  <si>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</si>
  <si>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</si>
  <si>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</si>
  <si>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</si>
  <si>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</si>
  <si>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</si>
  <si>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</si>
  <si>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</si>
  <si>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</si>
  <si>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</si>
  <si>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</si>
  <si>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</si>
  <si>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</si>
  <si>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</si>
  <si>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</si>
  <si>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</si>
  <si>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</si>
  <si>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</si>
  <si>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</si>
  <si>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</si>
  <si>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</si>
  <si>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</si>
  <si>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</si>
  <si>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</si>
  <si>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</si>
  <si>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</si>
  <si>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</si>
  <si>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</si>
  <si>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</si>
  <si>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</si>
  <si>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</si>
  <si>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</si>
  <si>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</si>
  <si>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</si>
  <si>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</si>
  <si>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</si>
  <si>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</si>
  <si>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</si>
  <si>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</si>
  <si>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</si>
  <si>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</si>
  <si>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</si>
  <si>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</si>
  <si>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</si>
  <si>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</si>
  <si>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</si>
  <si>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</si>
  <si>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</si>
  <si>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</si>
  <si>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</si>
  <si>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</si>
  <si>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</si>
  <si>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</si>
  <si>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</si>
  <si>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</si>
  <si>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</si>
  <si>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</si>
  <si>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</si>
  <si>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</si>
  <si>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</si>
  <si>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</si>
  <si>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</si>
  <si>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</si>
  <si>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</si>
  <si>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</si>
  <si>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</si>
  <si>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</si>
  <si>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</si>
  <si>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</si>
  <si>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</si>
  <si>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</si>
  <si>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</si>
  <si>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</si>
  <si>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</si>
  <si>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</si>
  <si>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</si>
  <si>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</si>
  <si>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</si>
  <si>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</si>
  <si>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</si>
  <si>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</si>
  <si>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</si>
  <si>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</si>
  <si>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</si>
  <si>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</si>
  <si>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</si>
  <si>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</si>
  <si>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</si>
  <si>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</si>
  <si>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</si>
  <si>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</si>
  <si>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</si>
  <si>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</si>
  <si>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</si>
  <si>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</si>
  <si>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</si>
  <si>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</si>
  <si>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</si>
  <si>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</si>
  <si>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</si>
  <si>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</si>
  <si>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</si>
  <si>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</si>
  <si>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</si>
  <si>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</si>
  <si>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</si>
  <si>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</si>
  <si>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</si>
  <si>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</si>
  <si>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</si>
  <si>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</si>
  <si>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</si>
  <si>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</si>
  <si>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</si>
  <si>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</si>
  <si>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</si>
  <si>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</si>
  <si>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</si>
  <si>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</si>
  <si>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</si>
  <si>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</si>
  <si>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</si>
  <si>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</si>
  <si>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</si>
  <si>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</si>
  <si>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</si>
  <si>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</si>
  <si>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</si>
  <si>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</si>
  <si>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</si>
  <si>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</si>
  <si>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</si>
  <si>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</si>
  <si>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</si>
  <si>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</si>
  <si>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</si>
  <si>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</si>
  <si>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</si>
  <si>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</si>
  <si>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</si>
  <si>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</si>
  <si>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</si>
  <si>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</si>
  <si>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</si>
  <si>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</si>
  <si>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</si>
  <si>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</si>
  <si>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</si>
  <si>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</si>
  <si>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</si>
  <si>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</si>
  <si>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</si>
  <si>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</si>
  <si>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</si>
  <si>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</si>
  <si>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</si>
  <si>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</si>
  <si>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</si>
  <si>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</si>
  <si>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</si>
  <si>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</si>
  <si>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</si>
  <si>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</si>
  <si>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</si>
  <si>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</si>
  <si>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</si>
  <si>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</si>
  <si>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</si>
  <si>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</si>
  <si>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</si>
  <si>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</si>
  <si>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</si>
  <si>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</si>
  <si>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</si>
  <si>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</si>
  <si>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</si>
  <si>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</si>
  <si>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</si>
  <si>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</si>
  <si>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</si>
  <si>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</si>
  <si>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</si>
  <si>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</si>
  <si>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</si>
  <si>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</si>
  <si>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</si>
  <si>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</si>
  <si>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</si>
  <si>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</si>
  <si>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</si>
  <si>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</si>
  <si>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</si>
  <si>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</si>
  <si>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</si>
  <si>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</si>
  <si>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</si>
  <si>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</si>
  <si>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</si>
  <si>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</si>
  <si>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</si>
  <si>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</si>
  <si>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</si>
  <si>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</si>
  <si>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</si>
  <si>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</si>
  <si>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</si>
  <si>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</si>
  <si>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</si>
  <si>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</si>
  <si>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</si>
  <si>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</si>
  <si>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</si>
  <si>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</si>
  <si>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</si>
  <si>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</si>
  <si>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</si>
  <si>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</si>
  <si>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</si>
  <si>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</si>
  <si>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</si>
  <si>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</si>
  <si>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</si>
  <si>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</si>
  <si>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</si>
  <si>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</si>
  <si>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</si>
  <si>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</si>
  <si>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</si>
  <si>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</si>
  <si>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</si>
  <si>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</si>
  <si>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</si>
  <si>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</si>
  <si>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</si>
  <si>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</si>
  <si>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</si>
  <si>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</si>
  <si>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</si>
  <si>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</si>
  <si>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</si>
  <si>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</si>
  <si>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</si>
  <si>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</si>
  <si>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</si>
  <si>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</si>
  <si>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</si>
  <si>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</si>
  <si>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</si>
  <si>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</si>
  <si>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</si>
  <si>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</si>
  <si>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</si>
  <si>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</si>
  <si>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</si>
  <si>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</si>
  <si>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</si>
  <si>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</si>
  <si>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</si>
  <si>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</si>
  <si>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</si>
  <si>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</si>
  <si>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</si>
  <si>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</si>
  <si>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</si>
  <si>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</si>
  <si>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</si>
  <si>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</si>
  <si>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</si>
  <si>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</si>
  <si>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</si>
  <si>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</si>
  <si>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</si>
  <si>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</si>
  <si>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</si>
  <si>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</si>
  <si>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</si>
  <si>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</si>
  <si>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</si>
  <si>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</si>
  <si>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</si>
  <si>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</si>
  <si>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</si>
  <si>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</si>
  <si>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</si>
  <si>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</si>
  <si>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</si>
  <si>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</si>
  <si>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</si>
  <si>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</si>
  <si>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</si>
  <si>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</si>
  <si>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</si>
  <si>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</si>
  <si>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</si>
  <si>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</si>
  <si>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</si>
  <si>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</si>
  <si>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</si>
  <si>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</si>
  <si>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</si>
  <si>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</si>
  <si>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</si>
  <si>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</si>
  <si>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</si>
  <si>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</si>
  <si>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</si>
  <si>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</si>
  <si>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</si>
  <si>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</si>
  <si>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</si>
  <si>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</si>
  <si>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</si>
  <si>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</si>
  <si>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</si>
  <si>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</si>
  <si>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</si>
  <si>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</si>
  <si>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</si>
  <si>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</si>
  <si>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</si>
  <si>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</si>
  <si>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</si>
  <si>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</si>
  <si>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</si>
  <si>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</si>
  <si>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</si>
  <si>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</si>
  <si>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</si>
  <si>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</si>
  <si>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</si>
  <si>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</si>
  <si>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</si>
  <si>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</si>
  <si>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</si>
  <si>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</si>
  <si>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</si>
  <si>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</si>
  <si>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</si>
  <si>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</si>
  <si>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</si>
  <si>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</si>
  <si>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</si>
  <si>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</si>
  <si>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</si>
  <si>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</si>
  <si>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</si>
  <si>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</si>
  <si>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</si>
  <si>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</si>
  <si>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</si>
  <si>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</si>
  <si>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</si>
  <si>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</si>
  <si>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</si>
  <si>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</si>
  <si>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</si>
  <si>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</si>
  <si>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</si>
  <si>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</si>
  <si>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</si>
  <si>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</si>
  <si>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</si>
  <si>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</si>
  <si>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</si>
  <si>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</si>
  <si>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</si>
  <si>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</si>
  <si>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</si>
  <si>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</si>
  <si>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</si>
  <si>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</si>
  <si>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</si>
  <si>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</si>
  <si>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</si>
  <si>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</si>
  <si>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</si>
  <si>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</si>
  <si>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</si>
  <si>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</si>
  <si>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</si>
  <si>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</si>
  <si>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</si>
  <si>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</si>
  <si>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</si>
  <si>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</si>
  <si>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</si>
  <si>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</si>
  <si>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</si>
  <si>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</si>
  <si>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</si>
  <si>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</si>
  <si>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</si>
  <si>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</si>
  <si>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</si>
  <si>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</si>
  <si>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</si>
  <si>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</si>
  <si>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</si>
  <si>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</si>
  <si>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</si>
  <si>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</si>
  <si>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</si>
  <si>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</si>
  <si>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</si>
  <si>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</si>
  <si>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</si>
  <si>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</si>
  <si>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</si>
  <si>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</si>
  <si>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</si>
  <si>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</si>
  <si>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</si>
  <si>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</si>
  <si>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</si>
  <si>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</si>
  <si>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</si>
  <si>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</si>
  <si>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</si>
  <si>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</si>
  <si>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</si>
  <si>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</si>
  <si>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</si>
  <si>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</si>
  <si>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</si>
  <si>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</si>
  <si>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</si>
  <si>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</si>
  <si>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</si>
  <si>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</si>
  <si>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</si>
  <si>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</si>
  <si>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</si>
  <si>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</si>
  <si>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</si>
  <si>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</si>
  <si>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</si>
  <si>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</si>
  <si>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</si>
  <si>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</si>
  <si>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</si>
  <si>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</si>
  <si>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</si>
  <si>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</si>
  <si>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</si>
  <si>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</si>
  <si>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</si>
  <si>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</si>
  <si>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</si>
  <si>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</si>
  <si>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</si>
  <si>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</si>
  <si>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</si>
  <si>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</si>
  <si>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</si>
  <si>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</si>
  <si>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</si>
  <si>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</si>
  <si>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</si>
  <si>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</si>
  <si>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</si>
  <si>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</si>
  <si>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</si>
  <si>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</si>
  <si>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</si>
  <si>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</si>
  <si>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</si>
  <si>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</si>
  <si>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</si>
  <si>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</si>
  <si>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</si>
  <si>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</si>
  <si>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</si>
  <si>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</si>
  <si>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</si>
  <si>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</si>
  <si>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</si>
  <si>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</si>
  <si>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</si>
  <si>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</si>
  <si>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</si>
  <si>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</si>
  <si>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</si>
  <si>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</si>
  <si>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</si>
  <si>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</si>
  <si>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</si>
  <si>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</si>
  <si>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</si>
  <si>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</si>
  <si>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</si>
  <si>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</si>
  <si>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</si>
  <si>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</si>
  <si>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</si>
  <si>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</si>
  <si>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</si>
  <si>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</si>
  <si>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</si>
  <si>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</si>
  <si>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</si>
  <si>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</si>
  <si>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</si>
  <si>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</si>
  <si>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</si>
  <si>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</si>
  <si>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</si>
  <si>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</si>
  <si>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</si>
  <si>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</si>
  <si>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</si>
  <si>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</si>
  <si>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</si>
  <si>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</si>
  <si>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</si>
  <si>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</si>
  <si>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</si>
  <si>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</si>
  <si>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</si>
  <si>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</si>
  <si>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</si>
  <si>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</si>
  <si>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</si>
  <si>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</si>
  <si>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</si>
  <si>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</si>
  <si>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</si>
  <si>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</si>
  <si>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</si>
  <si>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</si>
  <si>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</si>
  <si>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</si>
  <si>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</si>
  <si>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</si>
  <si>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</si>
  <si>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</si>
  <si>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</si>
  <si>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</si>
  <si>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</si>
  <si>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</si>
  <si>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</si>
  <si>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</si>
  <si>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</si>
  <si>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</si>
  <si>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</si>
  <si>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</si>
  <si>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</si>
  <si>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</si>
  <si>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</si>
  <si>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</si>
  <si>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</si>
  <si>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</si>
  <si>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</si>
  <si>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</si>
  <si>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</si>
  <si>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</si>
  <si>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</si>
  <si>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</si>
  <si>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</si>
  <si>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</si>
  <si>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</si>
  <si>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</si>
  <si>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</si>
  <si>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</si>
  <si>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</si>
  <si>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</si>
  <si>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</si>
  <si>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</si>
  <si>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</si>
  <si>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</si>
  <si>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</si>
  <si>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</si>
  <si>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</si>
  <si>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</si>
  <si>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</si>
  <si>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</si>
  <si>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</si>
  <si>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</si>
  <si>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</si>
  <si>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</si>
  <si>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</si>
  <si>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</si>
  <si>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</si>
  <si>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</si>
  <si>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</si>
  <si>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</si>
  <si>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</si>
  <si>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</si>
  <si>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</si>
  <si>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</si>
  <si>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</si>
  <si>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</si>
  <si>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</si>
  <si>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</si>
  <si>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</si>
  <si>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</si>
  <si>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</si>
  <si>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</si>
  <si>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</si>
  <si>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</si>
  <si>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</si>
  <si>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</si>
  <si>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</si>
  <si>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</si>
  <si>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</si>
  <si>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</si>
  <si>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</si>
  <si>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</si>
  <si>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</si>
  <si>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</si>
  <si>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</si>
  <si>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</si>
  <si>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</si>
  <si>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</si>
  <si>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</si>
  <si>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</si>
  <si>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</si>
  <si>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</si>
  <si>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</si>
  <si>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</si>
  <si>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</si>
  <si>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</si>
  <si>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</si>
  <si>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</si>
  <si>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</si>
  <si>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</si>
  <si>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</si>
  <si>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</si>
  <si>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</si>
  <si>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</si>
  <si>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</si>
  <si>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</si>
  <si>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</si>
  <si>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</si>
  <si>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</si>
  <si>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</si>
  <si>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</si>
  <si>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</si>
  <si>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</si>
  <si>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</si>
  <si>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</si>
  <si>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</si>
  <si>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</si>
  <si>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</si>
  <si>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</si>
  <si>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</si>
  <si>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</si>
  <si>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</si>
  <si>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</si>
  <si>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</si>
  <si>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</si>
  <si>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</si>
  <si>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</si>
  <si>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</si>
  <si>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</si>
  <si>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</si>
  <si>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</si>
  <si>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</si>
  <si>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</si>
  <si>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</si>
  <si>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</si>
  <si>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</si>
  <si>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</si>
  <si>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</si>
  <si>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</si>
  <si>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</si>
  <si>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</si>
  <si>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</si>
  <si>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</si>
  <si>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</si>
  <si>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</si>
  <si>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</si>
  <si>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</si>
  <si>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</si>
  <si>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</si>
  <si>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</si>
  <si>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</si>
  <si>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</si>
  <si>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</si>
  <si>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</si>
  <si>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</si>
  <si>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</si>
  <si>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</si>
  <si>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</si>
  <si>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</si>
  <si>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</si>
  <si>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</si>
  <si>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</si>
  <si>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</si>
  <si>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</si>
  <si>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</si>
  <si>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</si>
  <si>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</si>
  <si>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</si>
  <si>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</si>
  <si>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</si>
  <si>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</si>
  <si>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</si>
  <si>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</si>
  <si>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</si>
  <si>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</si>
  <si>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</si>
  <si>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</si>
  <si>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</si>
  <si>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</si>
  <si>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</si>
  <si>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</si>
  <si>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</si>
  <si>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</si>
  <si>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</si>
  <si>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</si>
  <si>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</si>
  <si>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</si>
  <si>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</si>
  <si>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</si>
  <si>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</si>
  <si>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</si>
  <si>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</si>
  <si>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</si>
  <si>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</si>
  <si>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</si>
  <si>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</si>
  <si>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</si>
  <si>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</si>
  <si>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</si>
  <si>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</si>
  <si>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</si>
  <si>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</si>
  <si>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</si>
  <si>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</si>
  <si>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</si>
  <si>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</si>
  <si>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</si>
  <si>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</si>
  <si>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</si>
  <si>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</si>
  <si>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</si>
  <si>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</si>
  <si>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</si>
  <si>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</si>
  <si>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</si>
  <si>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</si>
  <si>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</si>
  <si>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</si>
  <si>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</si>
  <si>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</si>
  <si>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</si>
  <si>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</si>
  <si>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</si>
  <si>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</si>
  <si>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</si>
  <si>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</si>
  <si>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</si>
  <si>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</si>
  <si>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</si>
  <si>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</si>
  <si>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</si>
  <si>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</si>
  <si>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</si>
  <si>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</si>
  <si>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</si>
  <si>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</si>
  <si>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</si>
  <si>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</si>
  <si>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</si>
  <si>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</si>
  <si>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</si>
  <si>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</si>
  <si>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</si>
  <si>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</si>
  <si>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</si>
  <si>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</si>
  <si>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</si>
  <si>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</si>
  <si>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</si>
  <si>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</si>
  <si>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</si>
  <si>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</si>
  <si>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</si>
  <si>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</si>
  <si>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</si>
  <si>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</si>
  <si>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</si>
  <si>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</si>
  <si>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</si>
  <si>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</si>
  <si>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</si>
  <si>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</si>
  <si>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</si>
  <si>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</si>
  <si>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</si>
  <si>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</si>
  <si>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</si>
  <si>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</si>
  <si>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</si>
  <si>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</si>
  <si>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</si>
  <si>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</si>
  <si>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</si>
  <si>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</si>
  <si>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</si>
  <si>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</si>
  <si>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</si>
  <si>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</si>
  <si>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</si>
  <si>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</si>
  <si>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</si>
  <si>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</si>
  <si>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</si>
  <si>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</si>
  <si>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</si>
  <si>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</si>
  <si>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</si>
  <si>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</si>
  <si>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</si>
  <si>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</si>
  <si>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</si>
  <si>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</si>
  <si>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</si>
  <si>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</si>
  <si>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</si>
  <si>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</si>
  <si>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</si>
  <si>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</si>
  <si>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</si>
  <si>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</si>
  <si>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</si>
  <si>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</si>
  <si>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</si>
  <si>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</si>
  <si>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</si>
  <si>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</si>
  <si>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</si>
  <si>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</si>
  <si>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</si>
  <si>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</si>
  <si>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</si>
  <si>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</si>
  <si>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</si>
  <si>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</si>
  <si>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</si>
  <si>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</si>
  <si>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</si>
  <si>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</si>
  <si>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</si>
  <si>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</si>
  <si>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</si>
  <si>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</si>
  <si>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</si>
  <si>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</si>
  <si>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</si>
  <si>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</si>
  <si>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</si>
  <si>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</si>
  <si>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</si>
  <si>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</si>
  <si>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</si>
  <si>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</si>
  <si>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</si>
  <si>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</si>
  <si>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</si>
  <si>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</si>
  <si>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</si>
  <si>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</si>
  <si>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</si>
  <si>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</si>
  <si>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</si>
  <si>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</si>
  <si>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</si>
  <si>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</si>
  <si>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</si>
  <si>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</si>
  <si>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</si>
  <si>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</si>
  <si>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</si>
  <si>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</si>
  <si>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</si>
  <si>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</si>
  <si>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</si>
  <si>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</si>
  <si>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</si>
  <si>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</si>
  <si>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</si>
  <si>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</si>
  <si>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</si>
  <si>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</si>
  <si>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</si>
  <si>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</si>
  <si>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</si>
  <si>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</si>
  <si>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</si>
  <si>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</si>
  <si>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</si>
  <si>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</si>
  <si>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</si>
  <si>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</si>
  <si>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</si>
  <si>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</si>
  <si>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</si>
  <si>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</si>
  <si>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</si>
  <si>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</si>
  <si>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</si>
  <si>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</si>
  <si>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</si>
  <si>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</si>
  <si>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</si>
  <si>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</si>
  <si>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</si>
  <si>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</si>
  <si>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</si>
  <si>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</si>
  <si>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</si>
  <si>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</si>
  <si>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</si>
  <si>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</si>
  <si>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</si>
  <si>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</si>
  <si>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</si>
  <si>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</si>
  <si>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</si>
  <si>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</si>
  <si>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</si>
  <si>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</si>
  <si>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</si>
  <si>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</si>
  <si>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</si>
  <si>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</si>
  <si>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</si>
  <si>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</si>
  <si>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</si>
  <si>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</si>
  <si>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</si>
  <si>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</si>
  <si>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</si>
  <si>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</si>
  <si>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</si>
  <si>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</si>
  <si>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</si>
  <si>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</si>
  <si>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</si>
  <si>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</si>
  <si>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</si>
  <si>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</si>
  <si>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</si>
  <si>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</si>
  <si>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</si>
  <si>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</si>
  <si>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</si>
  <si>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</si>
  <si>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</si>
  <si>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</si>
  <si>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</si>
  <si>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</si>
  <si>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</si>
  <si>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</si>
  <si>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</si>
  <si>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</si>
  <si>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</si>
  <si>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</si>
  <si>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</si>
  <si>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</si>
  <si>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</si>
  <si>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</si>
  <si>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</si>
  <si>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</si>
  <si>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</si>
  <si>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</si>
  <si>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</si>
  <si>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</si>
  <si>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</si>
  <si>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</si>
  <si>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</si>
  <si>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</si>
  <si>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</si>
  <si>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</si>
  <si>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</si>
  <si>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</si>
  <si>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</si>
  <si>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</si>
  <si>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</si>
  <si>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</si>
  <si>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</si>
  <si>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</si>
  <si>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</si>
  <si>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</si>
  <si>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</si>
  <si>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</si>
  <si>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</si>
  <si>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</si>
  <si>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</si>
  <si>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</si>
  <si>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</si>
  <si>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</si>
  <si>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</si>
  <si>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</si>
  <si>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</si>
  <si>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</si>
  <si>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</si>
  <si>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</si>
  <si>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</si>
  <si>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</si>
  <si>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</si>
  <si>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</si>
  <si>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</si>
  <si>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</si>
  <si>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</si>
  <si>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</si>
  <si>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</si>
  <si>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</si>
  <si>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</si>
  <si>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</si>
  <si>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</si>
  <si>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</si>
  <si>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</si>
  <si>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</si>
  <si>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</si>
  <si>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</si>
  <si>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</si>
  <si>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</si>
  <si>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</si>
  <si>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</si>
  <si>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</si>
  <si>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</si>
  <si>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</si>
  <si>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</si>
  <si>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</si>
  <si>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</si>
  <si>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</si>
  <si>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</si>
  <si>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</si>
  <si>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</si>
  <si>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</si>
  <si>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</si>
  <si>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</si>
  <si>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</si>
  <si>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</si>
  <si>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</si>
  <si>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</si>
  <si>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</si>
  <si>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</si>
  <si>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</si>
  <si>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</si>
  <si>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</si>
  <si>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</si>
  <si>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</si>
  <si>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</si>
  <si>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</si>
  <si>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</si>
  <si>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</si>
  <si>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</si>
  <si>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</si>
  <si>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</si>
  <si>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</si>
  <si>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</si>
  <si>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</si>
  <si>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</si>
  <si>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</si>
  <si>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</si>
  <si>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</si>
  <si>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</si>
  <si>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</si>
  <si>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</si>
  <si>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</si>
  <si>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</si>
  <si>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</si>
  <si>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</si>
  <si>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</si>
  <si>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</si>
  <si>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</si>
  <si>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</si>
  <si>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</si>
  <si>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</si>
  <si>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</si>
  <si>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</si>
  <si>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</si>
  <si>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</si>
  <si>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</si>
  <si>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</si>
  <si>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</si>
  <si>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</si>
  <si>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</si>
  <si>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</si>
  <si>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</si>
  <si>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</si>
  <si>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</si>
  <si>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</si>
  <si>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</si>
  <si>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</si>
  <si>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</si>
  <si>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</si>
  <si>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</si>
  <si>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</si>
  <si>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</si>
  <si>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</si>
  <si>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</si>
  <si>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</si>
  <si>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</si>
  <si>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</si>
  <si>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</si>
  <si>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</si>
  <si>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</si>
  <si>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</si>
  <si>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</si>
  <si>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</si>
  <si>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</si>
  <si>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</si>
  <si>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</si>
  <si>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</si>
  <si>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</si>
  <si>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</si>
  <si>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</si>
  <si>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</si>
  <si>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</si>
  <si>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</si>
  <si>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</si>
  <si>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</si>
  <si>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</si>
  <si>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</si>
  <si>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</si>
  <si>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</si>
  <si>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</si>
  <si>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</si>
  <si>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</si>
  <si>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</si>
  <si>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</si>
  <si>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</si>
  <si>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</si>
  <si>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</si>
  <si>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</si>
  <si>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</si>
  <si>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</si>
  <si>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</si>
  <si>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</si>
  <si>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</si>
  <si>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</si>
  <si>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</si>
  <si>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</si>
  <si>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</si>
  <si>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</si>
  <si>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</si>
  <si>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</si>
  <si>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</si>
  <si>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</si>
  <si>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</si>
  <si>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</si>
  <si>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</si>
  <si>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</si>
  <si>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</si>
  <si>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</si>
  <si>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</si>
  <si>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</si>
  <si>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</si>
  <si>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</si>
  <si>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</si>
  <si>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</si>
  <si>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</si>
  <si>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</si>
  <si>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</si>
  <si>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</si>
  <si>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</si>
  <si>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</si>
  <si>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</si>
  <si>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</si>
  <si>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</si>
  <si>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</si>
  <si>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</si>
  <si>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</si>
  <si>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</si>
  <si>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</si>
  <si>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</si>
  <si>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</si>
  <si>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</si>
  <si>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</si>
  <si>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</si>
  <si>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</si>
  <si>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</si>
  <si>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</si>
  <si>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</si>
  <si>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</si>
  <si>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</si>
  <si>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</si>
  <si>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</si>
  <si>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</si>
  <si>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</si>
  <si>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</si>
  <si>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</si>
  <si>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</si>
  <si>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</si>
  <si>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</si>
  <si>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</si>
  <si>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</si>
  <si>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</si>
  <si>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</si>
  <si>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</si>
  <si>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</si>
  <si>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</si>
  <si>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</si>
  <si>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</si>
  <si>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</si>
  <si>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</si>
  <si>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</si>
  <si>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</si>
  <si>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</si>
  <si>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</si>
  <si>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</si>
  <si>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</si>
  <si>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</si>
  <si>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</si>
  <si>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</si>
  <si>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</si>
  <si>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</si>
  <si>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</si>
  <si>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</si>
  <si>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</si>
  <si>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</si>
  <si>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</si>
  <si>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</si>
  <si>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</si>
  <si>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</si>
  <si>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</si>
  <si>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</si>
  <si>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</si>
  <si>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</si>
  <si>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</si>
  <si>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</si>
  <si>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</si>
  <si>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</si>
  <si>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</si>
  <si>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</si>
  <si>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</si>
  <si>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</si>
  <si>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</si>
  <si>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</si>
  <si>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</si>
  <si>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</si>
  <si>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</si>
  <si>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</si>
  <si>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</si>
  <si>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</si>
  <si>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</si>
  <si>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</si>
  <si>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</si>
  <si>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</si>
  <si>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</si>
  <si>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</si>
  <si>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</si>
  <si>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</si>
  <si>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</si>
  <si>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</si>
  <si>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</si>
  <si>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</si>
  <si>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</si>
  <si>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</si>
  <si>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</si>
  <si>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</si>
  <si>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</si>
  <si>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</si>
  <si>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</si>
  <si>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</si>
  <si>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</si>
  <si>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</si>
  <si>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</si>
  <si>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</si>
  <si>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</si>
  <si>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</si>
  <si>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</si>
  <si>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</si>
  <si>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</si>
  <si>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</si>
  <si>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</si>
  <si>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</si>
  <si>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</si>
  <si>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</si>
  <si>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</si>
  <si>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</si>
  <si>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</si>
  <si>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</si>
  <si>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</si>
  <si>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</si>
  <si>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</si>
  <si>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</si>
  <si>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</si>
  <si>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</si>
  <si>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</si>
  <si>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</si>
  <si>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</si>
  <si>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</si>
  <si>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</si>
  <si>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</si>
  <si>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</si>
  <si>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</si>
  <si>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</si>
  <si>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</si>
  <si>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</si>
  <si>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</si>
  <si>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</si>
  <si>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</si>
  <si>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</si>
  <si>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</si>
  <si>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</si>
  <si>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</si>
  <si>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</si>
  <si>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</si>
  <si>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</si>
  <si>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</si>
  <si>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</si>
  <si>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</si>
  <si>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</si>
  <si>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</si>
  <si>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</si>
  <si>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</si>
  <si>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</si>
  <si>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</si>
  <si>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</si>
  <si>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</si>
  <si>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</si>
  <si>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</si>
  <si>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</si>
  <si>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</si>
  <si>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</si>
  <si>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</si>
  <si>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</si>
  <si>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</si>
  <si>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</si>
  <si>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</si>
  <si>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</si>
  <si>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</si>
  <si>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</si>
  <si>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</si>
  <si>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</si>
  <si>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</si>
  <si>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</si>
  <si>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</si>
  <si>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</si>
  <si>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</si>
  <si>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</si>
  <si>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</si>
  <si>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</si>
  <si>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</si>
  <si>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</si>
  <si>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</si>
  <si>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</si>
  <si>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</si>
  <si>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</si>
  <si>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</si>
  <si>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</si>
  <si>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</si>
  <si>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</si>
  <si>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</si>
  <si>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</si>
  <si>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</si>
  <si>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</si>
  <si>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</si>
  <si>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</si>
  <si>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</si>
  <si>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</si>
  <si>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</si>
  <si>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</si>
  <si>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</si>
  <si>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</si>
  <si>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</si>
  <si>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</si>
  <si>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</si>
  <si>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</si>
  <si>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</si>
  <si>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</si>
  <si>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</si>
  <si>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</si>
  <si>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</si>
  <si>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</si>
  <si>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</si>
  <si>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</si>
  <si>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</si>
  <si>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</si>
  <si>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</si>
  <si>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</si>
  <si>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</si>
  <si>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</si>
  <si>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</si>
  <si>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</si>
  <si>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</si>
  <si>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</si>
  <si>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</si>
  <si>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</si>
  <si>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</si>
  <si>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</si>
  <si>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</si>
  <si>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</si>
  <si>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</si>
  <si>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</si>
  <si>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</si>
  <si>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</si>
  <si>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</si>
  <si>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</si>
  <si>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</si>
  <si>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</si>
  <si>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</si>
  <si>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</si>
  <si>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</si>
  <si>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</si>
  <si>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</si>
  <si>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</si>
  <si>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</si>
  <si>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</si>
  <si>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</si>
  <si>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</si>
  <si>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</si>
  <si>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</si>
  <si>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</si>
  <si>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</si>
  <si>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</si>
  <si>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</si>
  <si>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</si>
  <si>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</si>
  <si>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</si>
  <si>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</si>
  <si>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</si>
  <si>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</si>
  <si>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</si>
  <si>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</si>
  <si>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</si>
  <si>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</si>
  <si>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</si>
  <si>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</si>
  <si>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</si>
  <si>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</si>
  <si>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</si>
  <si>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</si>
  <si>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</si>
  <si>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</si>
  <si>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</si>
  <si>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</si>
  <si>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</si>
  <si>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</si>
  <si>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</si>
  <si>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</si>
  <si>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</si>
  <si>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</si>
  <si>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</si>
  <si>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</si>
  <si>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</si>
  <si>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</si>
  <si>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</si>
  <si>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</si>
  <si>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</si>
  <si>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</si>
  <si>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</si>
  <si>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</si>
  <si>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</si>
  <si>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</si>
  <si>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</si>
  <si>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</si>
  <si>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</si>
  <si>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</si>
  <si>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</si>
  <si>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</si>
  <si>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</si>
  <si>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</si>
  <si>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</si>
  <si>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</si>
  <si>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</si>
  <si>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</si>
  <si>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</si>
  <si>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</si>
  <si>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</si>
  <si>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</si>
  <si>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</si>
  <si>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</si>
  <si>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</si>
  <si>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</si>
  <si>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</si>
  <si>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</si>
  <si>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</si>
  <si>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</si>
  <si>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</si>
  <si>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</si>
  <si>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</si>
  <si>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</si>
  <si>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</si>
  <si>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</si>
  <si>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</si>
  <si>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</si>
  <si>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</si>
  <si>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</si>
  <si>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</si>
  <si>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</si>
  <si>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</si>
  <si>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</si>
  <si>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</si>
  <si>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</si>
  <si>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</si>
  <si>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</si>
  <si>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</si>
  <si>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</si>
  <si>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</si>
  <si>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</si>
  <si>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</si>
  <si>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</si>
  <si>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</si>
  <si>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</si>
  <si>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</si>
  <si>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</si>
  <si>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</si>
  <si>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</si>
  <si>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</si>
  <si>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</si>
  <si>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</si>
  <si>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</si>
  <si>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</si>
  <si>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</si>
  <si>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</si>
  <si>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</si>
  <si>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</si>
  <si>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</si>
  <si>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</si>
  <si>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</si>
  <si>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</si>
  <si>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</si>
  <si>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</si>
  <si>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</si>
  <si>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</si>
  <si>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</si>
  <si>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</si>
  <si>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</si>
  <si>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</si>
  <si>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</si>
  <si>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</si>
  <si>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</si>
  <si>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</si>
  <si>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</si>
  <si>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</si>
  <si>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</si>
  <si>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</si>
  <si>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</si>
  <si>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</si>
  <si>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</si>
  <si>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</si>
  <si>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</si>
  <si>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</si>
  <si>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</si>
  <si>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</si>
  <si>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</si>
  <si>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</si>
  <si>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</si>
  <si>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</si>
  <si>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</si>
  <si>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</si>
  <si>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</si>
  <si>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</si>
  <si>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</si>
  <si>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</si>
  <si>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</si>
  <si>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</si>
  <si>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</si>
  <si>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</si>
  <si>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</si>
  <si>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</si>
  <si>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</si>
  <si>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</si>
  <si>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</si>
  <si>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</si>
  <si>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</si>
  <si>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</si>
  <si>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</si>
  <si>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</si>
  <si>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</si>
  <si>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</si>
  <si>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</si>
  <si>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</si>
  <si>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</si>
  <si>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</si>
  <si>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</si>
  <si>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</si>
  <si>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</si>
  <si>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</si>
  <si>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</si>
  <si>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</si>
  <si>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</si>
  <si>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</si>
  <si>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</si>
  <si>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</si>
  <si>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</si>
  <si>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</si>
  <si>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</si>
  <si>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</si>
  <si>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</si>
  <si>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</si>
  <si>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</si>
  <si>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</si>
  <si>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</si>
  <si>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</si>
  <si>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</si>
  <si>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</si>
  <si>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</si>
  <si>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</si>
  <si>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</si>
  <si>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</si>
  <si>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</si>
  <si>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</si>
  <si>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</si>
  <si>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</si>
  <si>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</si>
  <si>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</si>
  <si>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</si>
  <si>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</si>
  <si>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</si>
  <si>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</si>
  <si>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</si>
  <si>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</si>
  <si>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</si>
  <si>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</si>
  <si>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</si>
  <si>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</si>
  <si>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</si>
  <si>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</si>
  <si>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</si>
  <si>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</si>
  <si>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</si>
  <si>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</si>
  <si>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</si>
  <si>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</si>
  <si>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</si>
  <si>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</si>
  <si>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</si>
  <si>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</si>
  <si>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</si>
  <si>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</si>
  <si>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</si>
  <si>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</si>
  <si>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</si>
  <si>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</si>
  <si>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</si>
  <si>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</si>
  <si>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</si>
  <si>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</si>
  <si>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</si>
  <si>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</si>
  <si>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</si>
  <si>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</si>
  <si>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</si>
  <si>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</si>
  <si>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</si>
  <si>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</si>
  <si>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</si>
  <si>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</si>
  <si>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</si>
  <si>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</si>
  <si>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</si>
  <si>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</si>
  <si>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</si>
  <si>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</si>
  <si>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</si>
  <si>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</si>
  <si>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</si>
  <si>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</si>
  <si>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</si>
  <si>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</si>
  <si>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</si>
  <si>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</si>
  <si>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</si>
  <si>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</si>
  <si>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</si>
  <si>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</si>
  <si>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</si>
  <si>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</si>
  <si>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</si>
  <si>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</si>
  <si>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</si>
  <si>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</si>
  <si>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</si>
  <si>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</si>
  <si>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</si>
  <si>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</si>
  <si>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</si>
  <si>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</si>
  <si>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</si>
  <si>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</si>
  <si>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</si>
  <si>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</si>
  <si>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</si>
  <si>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</si>
  <si>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</si>
  <si>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</si>
  <si>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</si>
  <si>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</si>
  <si>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</si>
  <si>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</si>
  <si>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</si>
  <si>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</si>
  <si>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</si>
  <si>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</si>
  <si>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</si>
  <si>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</si>
  <si>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</si>
  <si>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</si>
  <si>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</si>
  <si>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</si>
  <si>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</si>
  <si>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</si>
  <si>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</si>
  <si>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</si>
  <si>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</si>
  <si>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</si>
  <si>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</si>
  <si>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</si>
  <si>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</si>
  <si>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</si>
  <si>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</si>
  <si>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</si>
  <si>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</si>
  <si>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</si>
  <si>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</si>
  <si>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</si>
  <si>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</si>
  <si>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</si>
  <si>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</si>
  <si>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</si>
  <si>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</si>
  <si>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</si>
  <si>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</si>
  <si>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</si>
  <si>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</si>
  <si>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</si>
  <si>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</si>
  <si>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</si>
  <si>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</si>
  <si>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</si>
  <si>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</si>
  <si>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</si>
  <si>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</si>
  <si>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</si>
  <si>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</si>
  <si>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</si>
  <si>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</si>
  <si>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</si>
  <si>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</si>
  <si>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</si>
  <si>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</si>
  <si>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</si>
  <si>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</si>
  <si>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</si>
  <si>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</si>
  <si>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</si>
  <si>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</si>
  <si>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</si>
  <si>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</si>
  <si>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</si>
  <si>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</si>
  <si>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</si>
  <si>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</si>
  <si>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</si>
  <si>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</si>
  <si>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</si>
  <si>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</si>
  <si>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</si>
  <si>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</si>
  <si>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</si>
  <si>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</si>
  <si>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</si>
  <si>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</si>
  <si>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</si>
  <si>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</si>
  <si>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</si>
  <si>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</si>
  <si>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</si>
  <si>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</si>
  <si>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</si>
  <si>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</si>
  <si>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</si>
  <si>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</si>
  <si>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</si>
  <si>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</si>
  <si>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</si>
  <si>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</si>
  <si>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</si>
  <si>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</si>
  <si>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</si>
  <si>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</si>
  <si>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</si>
  <si>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</si>
  <si>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</si>
  <si>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</si>
  <si>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</si>
  <si>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</si>
  <si>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</si>
  <si>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</si>
  <si>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</si>
  <si>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</si>
  <si>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</si>
  <si>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</si>
  <si>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</si>
  <si>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</si>
  <si>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</si>
  <si>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</si>
  <si>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</si>
  <si>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</si>
  <si>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</si>
  <si>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</si>
  <si>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</si>
  <si>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</si>
  <si>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</si>
  <si>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</si>
  <si>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</si>
  <si>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</si>
  <si>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</si>
  <si>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</si>
  <si>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</si>
  <si>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</si>
  <si>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</si>
  <si>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</si>
  <si>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</si>
  <si>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</si>
  <si>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</si>
  <si>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</si>
  <si>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</si>
  <si>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</si>
  <si>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</si>
  <si>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</si>
  <si>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</si>
  <si>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</si>
  <si>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</si>
  <si>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</si>
  <si>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</si>
  <si>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</si>
  <si>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</si>
  <si>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</si>
  <si>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</si>
  <si>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</si>
  <si>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</si>
  <si>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</si>
  <si>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</si>
  <si>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</si>
  <si>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</si>
  <si>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</si>
  <si>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</si>
  <si>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</si>
  <si>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</si>
  <si>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</si>
  <si>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</si>
  <si>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</si>
  <si>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</si>
  <si>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</si>
  <si>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</si>
  <si>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</si>
  <si>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</si>
  <si>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</si>
  <si>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</si>
  <si>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</si>
  <si>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</si>
  <si>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</si>
  <si>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</si>
  <si>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</si>
  <si>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</si>
  <si>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</si>
  <si>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</si>
  <si>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</si>
  <si>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</si>
  <si>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</si>
  <si>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</si>
  <si>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</si>
  <si>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</si>
  <si>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</si>
  <si>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</si>
  <si>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</si>
  <si>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</si>
  <si>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</si>
  <si>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</si>
  <si>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</si>
  <si>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</si>
  <si>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</si>
  <si>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</si>
  <si>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</si>
  <si>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</si>
  <si>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</si>
  <si>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</si>
  <si>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</si>
  <si>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</si>
  <si>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</si>
  <si>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</si>
  <si>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</si>
  <si>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</si>
  <si>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</si>
  <si>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</si>
  <si>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</si>
  <si>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</si>
  <si>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</si>
  <si>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</si>
  <si>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</si>
  <si>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</si>
  <si>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</si>
  <si>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</si>
  <si>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</si>
  <si>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</si>
  <si>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</si>
  <si>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</si>
  <si>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</si>
  <si>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</si>
  <si>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</si>
  <si>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</si>
  <si>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</si>
  <si>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</si>
  <si>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</si>
  <si>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</si>
  <si>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</si>
  <si>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</si>
  <si>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</si>
  <si>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</si>
  <si>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</si>
  <si>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</si>
  <si>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</si>
  <si>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</si>
  <si>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</si>
  <si>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</si>
  <si>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</si>
  <si>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</si>
  <si>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</si>
  <si>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</si>
  <si>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</si>
  <si>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</si>
  <si>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</si>
  <si>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</si>
  <si>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</si>
  <si>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</si>
  <si>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</si>
  <si>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</si>
  <si>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</si>
  <si>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</si>
  <si>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</si>
  <si>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</si>
  <si>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</si>
  <si>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</si>
  <si>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</si>
  <si>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</si>
  <si>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</si>
  <si>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</si>
  <si>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</si>
  <si>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</si>
  <si>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</si>
  <si>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</si>
  <si>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</si>
  <si>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</si>
  <si>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</si>
  <si>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</si>
  <si>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</si>
  <si>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</si>
  <si>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</si>
  <si>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</si>
  <si>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</si>
  <si>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</si>
  <si>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</si>
  <si>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</si>
  <si>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</si>
  <si>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</si>
  <si>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</si>
  <si>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</si>
  <si>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</si>
  <si>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</si>
  <si>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</si>
  <si>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</si>
  <si>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</si>
  <si>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</si>
  <si>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</si>
  <si>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</si>
  <si>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</si>
  <si>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</si>
  <si>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</si>
  <si>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</si>
  <si>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</si>
  <si>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</si>
  <si>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</si>
  <si>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</si>
  <si>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</si>
  <si>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</si>
  <si>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</si>
  <si>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</si>
  <si>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</si>
  <si>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</si>
  <si>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</si>
  <si>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</si>
  <si>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</si>
  <si>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</si>
  <si>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</si>
  <si>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</si>
  <si>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</si>
  <si>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</si>
  <si>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</si>
  <si>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</si>
  <si>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</si>
  <si>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</si>
  <si>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</si>
  <si>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</si>
  <si>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</si>
  <si>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</si>
  <si>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</si>
  <si>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</si>
  <si>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</si>
  <si>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</si>
  <si>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</si>
  <si>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</si>
  <si>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</si>
  <si>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</si>
  <si>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</si>
  <si>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</si>
  <si>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</si>
  <si>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</si>
  <si>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</si>
  <si>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</si>
  <si>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</si>
  <si>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</si>
  <si>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</si>
  <si>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</si>
  <si>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</si>
  <si>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</si>
  <si>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</si>
  <si>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</si>
  <si>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</si>
  <si>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</si>
  <si>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</si>
  <si>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</si>
  <si>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</si>
  <si>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</si>
  <si>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</si>
  <si>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</si>
  <si>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</si>
  <si>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</si>
  <si>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</si>
  <si>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</si>
  <si>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</si>
  <si>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</si>
  <si>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</si>
  <si>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</si>
  <si>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</si>
  <si>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</si>
  <si>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</si>
  <si>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</si>
  <si>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</si>
  <si>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</si>
  <si>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</si>
  <si>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</si>
  <si>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</si>
  <si>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</si>
  <si>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</si>
  <si>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</si>
  <si>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</si>
  <si>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</si>
  <si>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</si>
  <si>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</si>
  <si>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</si>
  <si>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</si>
  <si>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</si>
  <si>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</si>
  <si>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</si>
  <si>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</si>
  <si>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</si>
  <si>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</si>
  <si>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</si>
  <si>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</si>
  <si>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</si>
  <si>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</si>
  <si>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</si>
  <si>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</si>
  <si>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</si>
  <si>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</si>
  <si>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</si>
  <si>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</si>
  <si>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</si>
  <si>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</si>
  <si>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</si>
  <si>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</si>
  <si>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</si>
  <si>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</si>
  <si>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</si>
  <si>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</si>
  <si>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</si>
  <si>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</si>
  <si>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</si>
  <si>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</si>
  <si>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</si>
  <si>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</si>
  <si>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</si>
  <si>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</si>
  <si>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</si>
  <si>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</si>
  <si>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</si>
  <si>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</si>
  <si>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</si>
  <si>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</si>
  <si>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</si>
  <si>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</si>
  <si>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</si>
  <si>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</si>
  <si>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</si>
  <si>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</si>
  <si>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</si>
  <si>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</si>
  <si>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</si>
  <si>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</si>
  <si>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</si>
  <si>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</si>
  <si>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</si>
  <si>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</si>
  <si>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</si>
  <si>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</si>
  <si>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</si>
  <si>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</si>
  <si>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</si>
  <si>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</si>
  <si>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</si>
  <si>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</si>
  <si>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</si>
  <si>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</si>
  <si>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</si>
  <si>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</si>
  <si>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</si>
  <si>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</si>
  <si>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</si>
  <si>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</si>
  <si>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</si>
  <si>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</si>
  <si>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</si>
  <si>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</si>
  <si>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</si>
  <si>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</si>
  <si>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</si>
  <si>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</si>
  <si>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</si>
  <si>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</si>
  <si>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</si>
  <si>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</si>
  <si>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</si>
  <si>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</si>
  <si>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</si>
  <si>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</si>
  <si>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</si>
  <si>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</si>
  <si>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</si>
  <si>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</si>
  <si>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</si>
  <si>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</si>
  <si>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</si>
  <si>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</si>
  <si>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</si>
  <si>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</si>
  <si>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</si>
  <si>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</si>
  <si>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</si>
  <si>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</si>
  <si>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</si>
  <si>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</si>
  <si>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</si>
  <si>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</si>
  <si>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</si>
  <si>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</si>
  <si>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</si>
  <si>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</si>
  <si>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</si>
  <si>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</si>
  <si>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</si>
  <si>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</si>
  <si>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</si>
  <si>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</si>
  <si>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</si>
  <si>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</si>
  <si>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</si>
  <si>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</si>
  <si>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</si>
  <si>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</si>
  <si>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</si>
  <si>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</si>
  <si>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</si>
  <si>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</si>
  <si>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</si>
  <si>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</si>
  <si>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</si>
  <si>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</si>
  <si>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</si>
  <si>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</si>
  <si>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</si>
  <si>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</si>
  <si>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</si>
  <si>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</si>
  <si>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</si>
  <si>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</si>
  <si>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</si>
  <si>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</si>
  <si>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</si>
  <si>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</si>
  <si>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</si>
  <si>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</si>
  <si>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</si>
  <si>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</si>
  <si>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</si>
  <si>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</si>
  <si>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</si>
  <si>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</si>
  <si>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</si>
  <si>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</si>
  <si>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</si>
  <si>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</si>
  <si>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</si>
  <si>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</si>
  <si>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</si>
  <si>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</si>
  <si>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</si>
  <si>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</si>
  <si>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</si>
  <si>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</si>
  <si>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</si>
  <si>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</si>
  <si>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</si>
  <si>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</si>
  <si>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</si>
  <si>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</si>
  <si>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</si>
  <si>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</si>
  <si>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</si>
  <si>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</si>
  <si>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</si>
  <si>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</si>
  <si>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</si>
  <si>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</si>
  <si>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</si>
  <si>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</si>
  <si>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</si>
  <si>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</si>
  <si>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</si>
  <si>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</si>
  <si>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</si>
  <si>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</si>
  <si>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</si>
  <si>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</si>
  <si>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</si>
  <si>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</si>
  <si>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</si>
  <si>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</si>
  <si>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</si>
  <si>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</si>
  <si>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</si>
  <si>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</si>
  <si>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</si>
  <si>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</si>
  <si>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</si>
  <si>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</si>
  <si>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</si>
  <si>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</si>
  <si>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</si>
  <si>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</si>
  <si>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</si>
  <si>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</si>
  <si>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</si>
  <si>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</si>
  <si>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</si>
  <si>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</si>
  <si>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</si>
  <si>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</si>
  <si>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</si>
  <si>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</si>
  <si>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</si>
  <si>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</si>
  <si>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</si>
  <si>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</si>
  <si>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</si>
  <si>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</si>
  <si>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</si>
  <si>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</si>
  <si>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</si>
  <si>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</si>
  <si>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</si>
  <si>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</si>
  <si>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</si>
  <si>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</si>
  <si>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</si>
  <si>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</si>
  <si>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</si>
  <si>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</si>
  <si>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</si>
  <si>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</si>
  <si>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</si>
  <si>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</si>
  <si>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</si>
  <si>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</si>
  <si>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</si>
  <si>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</si>
  <si>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</si>
  <si>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</si>
  <si>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</si>
  <si>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</si>
  <si>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</si>
  <si>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</si>
  <si>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</si>
  <si>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</si>
  <si>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</si>
  <si>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</si>
  <si>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</si>
  <si>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</si>
  <si>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</si>
  <si>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</si>
  <si>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</si>
  <si>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</si>
  <si>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</si>
  <si>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</si>
  <si>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</si>
  <si>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</si>
  <si>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</si>
  <si>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</si>
  <si>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</si>
  <si>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</si>
  <si>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</si>
  <si>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</si>
  <si>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</si>
  <si>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</si>
  <si>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</si>
  <si>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</si>
  <si>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</si>
  <si>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</si>
  <si>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</si>
  <si>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</si>
  <si>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</si>
  <si>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</si>
  <si>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</si>
  <si>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</si>
  <si>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</si>
  <si>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</si>
  <si>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</si>
  <si>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</si>
  <si>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</si>
  <si>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</si>
  <si>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</si>
  <si>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</si>
  <si>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</si>
  <si>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</si>
  <si>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</si>
  <si>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</si>
  <si>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</si>
  <si>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</si>
  <si>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</si>
  <si>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</si>
  <si>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</si>
  <si>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</si>
  <si>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</si>
  <si>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</si>
  <si>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</si>
  <si>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</si>
  <si>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</si>
  <si>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</si>
  <si>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</si>
  <si>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</si>
  <si>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</si>
  <si>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</si>
  <si>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</si>
  <si>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</si>
  <si>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</si>
  <si>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</si>
  <si>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</si>
  <si>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</si>
  <si>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</si>
  <si>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</si>
  <si>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</si>
  <si>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</si>
  <si>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</si>
  <si>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</si>
  <si>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</si>
  <si>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</si>
  <si>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</si>
  <si>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</si>
  <si>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</si>
  <si>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</si>
  <si>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</si>
  <si>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</si>
  <si>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</si>
  <si>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</si>
  <si>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</si>
  <si>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</si>
  <si>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</si>
  <si>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</si>
  <si>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</si>
  <si>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</si>
  <si>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</si>
  <si>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</si>
  <si>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</si>
  <si>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</si>
  <si>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</si>
  <si>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</si>
  <si>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</si>
  <si>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</si>
  <si>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</si>
  <si>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</si>
  <si>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</si>
  <si>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</si>
  <si>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</si>
  <si>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</si>
  <si>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</si>
  <si>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</si>
  <si>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</si>
  <si>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</si>
  <si>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</si>
  <si>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</si>
  <si>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</si>
  <si>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</si>
  <si>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</si>
  <si>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</si>
  <si>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</si>
  <si>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</si>
  <si>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</si>
  <si>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</si>
  <si>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</si>
  <si>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</si>
  <si>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</si>
  <si>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</si>
  <si>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</si>
  <si>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</si>
  <si>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</si>
  <si>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</si>
  <si>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</si>
  <si>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</si>
  <si>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</si>
  <si>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</si>
  <si>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</si>
  <si>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</si>
  <si>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</si>
  <si>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</si>
  <si>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</si>
  <si>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</si>
  <si>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</si>
  <si>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</si>
  <si>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</si>
  <si>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</si>
  <si>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</si>
  <si>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</si>
  <si>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</si>
  <si>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</si>
  <si>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</si>
  <si>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</si>
  <si>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</si>
  <si>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</si>
  <si>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</si>
  <si>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</si>
  <si>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</si>
  <si>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</si>
  <si>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</si>
  <si>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</si>
  <si>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</si>
  <si>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</si>
  <si>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</si>
  <si>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</si>
  <si>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</si>
  <si>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</si>
  <si>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</si>
  <si>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</si>
  <si>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</si>
  <si>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</si>
  <si>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</si>
  <si>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</si>
  <si>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</si>
  <si>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</si>
  <si>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</si>
  <si>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</si>
  <si>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</si>
  <si>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</si>
  <si>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</si>
  <si>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</si>
  <si>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</si>
  <si>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</si>
  <si>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</si>
  <si>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</si>
  <si>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</si>
  <si>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</si>
  <si>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</si>
  <si>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</si>
  <si>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</si>
  <si>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</si>
  <si>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</si>
  <si>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</si>
  <si>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</si>
  <si>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</si>
  <si>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</si>
  <si>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</si>
  <si>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</si>
  <si>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</si>
  <si>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</si>
  <si>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</si>
  <si>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</si>
  <si>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</si>
  <si>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</si>
  <si>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</si>
  <si>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</si>
  <si>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</si>
  <si>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</si>
  <si>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</si>
  <si>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</si>
  <si>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</si>
  <si>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</si>
  <si>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</si>
  <si>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</si>
  <si>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</si>
  <si>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</si>
  <si>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</si>
  <si>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</si>
  <si>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</si>
  <si>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</si>
  <si>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</si>
  <si>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</si>
  <si>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</si>
  <si>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</si>
  <si>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</si>
  <si>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</si>
  <si>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</si>
  <si>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</si>
  <si>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</si>
  <si>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</si>
  <si>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</si>
  <si>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</si>
  <si>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</si>
  <si>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</si>
  <si>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</si>
  <si>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</si>
  <si>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</si>
  <si>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</si>
  <si>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</si>
  <si>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</si>
  <si>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</si>
  <si>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</si>
  <si>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</si>
  <si>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</si>
  <si>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</si>
  <si>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</si>
  <si>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</si>
  <si>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</si>
  <si>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</si>
  <si>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</si>
  <si>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</si>
  <si>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</si>
  <si>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</si>
  <si>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</si>
  <si>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</si>
  <si>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</si>
  <si>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</si>
  <si>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</si>
  <si>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</si>
  <si>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</si>
  <si>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</si>
  <si>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</si>
  <si>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</si>
  <si>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</si>
  <si>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</si>
  <si>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</si>
  <si>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</si>
  <si>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</si>
  <si>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</si>
  <si>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</si>
  <si>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</si>
  <si>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</si>
  <si>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</si>
  <si>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</si>
  <si>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</si>
  <si>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</si>
  <si>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</si>
  <si>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</si>
  <si>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</si>
  <si>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</si>
  <si>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</si>
  <si>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</si>
  <si>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</si>
  <si>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</si>
  <si>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</si>
  <si>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</si>
  <si>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</si>
  <si>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</si>
  <si>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</si>
  <si>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</si>
  <si>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</si>
  <si>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</si>
  <si>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</si>
  <si>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</si>
  <si>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</si>
  <si>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</si>
  <si>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</si>
  <si>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</si>
  <si>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</si>
  <si>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</si>
  <si>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</si>
  <si>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</si>
  <si>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</si>
  <si>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</si>
  <si>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</si>
  <si>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</si>
  <si>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</si>
  <si>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</si>
  <si>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</si>
  <si>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</si>
  <si>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</si>
  <si>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</si>
  <si>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</si>
  <si>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</si>
  <si>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</si>
  <si>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</si>
  <si>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</si>
  <si>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</si>
  <si>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</si>
  <si>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</si>
  <si>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</si>
  <si>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</si>
  <si>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</si>
  <si>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</si>
  <si>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</si>
  <si>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</si>
  <si>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</si>
  <si>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</si>
  <si>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</si>
  <si>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</si>
  <si>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</si>
  <si>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</si>
  <si>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</si>
  <si>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</si>
  <si>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</si>
  <si>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</si>
  <si>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</si>
  <si>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</si>
  <si>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</si>
  <si>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</si>
  <si>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</si>
  <si>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</si>
  <si>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</si>
  <si>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</si>
  <si>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</si>
  <si>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</si>
  <si>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</si>
  <si>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</si>
  <si>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</si>
  <si>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</si>
  <si>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</si>
  <si>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</si>
  <si>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</si>
  <si>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</si>
  <si>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</si>
  <si>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</si>
  <si>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</si>
  <si>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</si>
  <si>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</si>
  <si>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</si>
  <si>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</si>
  <si>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</si>
  <si>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</si>
  <si>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</si>
  <si>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</si>
  <si>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</si>
  <si>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</si>
  <si>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</si>
  <si>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</si>
  <si>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</si>
  <si>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</si>
  <si>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</si>
  <si>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</si>
  <si>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</si>
  <si>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</si>
  <si>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</si>
  <si>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</si>
  <si>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</si>
  <si>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</si>
  <si>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</si>
  <si>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</si>
  <si>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</si>
  <si>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</si>
  <si>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</si>
  <si>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</si>
  <si>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</si>
  <si>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</si>
  <si>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</si>
  <si>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</si>
  <si>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</si>
  <si>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</si>
  <si>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</si>
  <si>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</si>
  <si>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</si>
  <si>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</si>
  <si>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</si>
  <si>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</si>
  <si>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</si>
  <si>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</si>
  <si>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</si>
  <si>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</si>
  <si>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</si>
  <si>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</si>
  <si>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</si>
  <si>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</si>
  <si>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</si>
  <si>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</si>
  <si>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</si>
  <si>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</si>
  <si>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</si>
  <si>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</si>
  <si>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</si>
  <si>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</si>
  <si>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</si>
  <si>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</si>
  <si>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</si>
  <si>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</si>
  <si>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</si>
  <si>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</si>
  <si>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</si>
  <si>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</si>
  <si>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</si>
  <si>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</si>
  <si>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</si>
  <si>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</si>
  <si>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</si>
  <si>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</si>
  <si>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</si>
  <si>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</si>
  <si>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</si>
  <si>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</si>
  <si>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</si>
  <si>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</si>
  <si>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</si>
  <si>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</si>
  <si>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</si>
  <si>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</si>
  <si>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</si>
  <si>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</si>
  <si>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</si>
  <si>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</si>
  <si>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</si>
  <si>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</si>
  <si>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</si>
  <si>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</si>
  <si>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</si>
  <si>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</si>
  <si>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</si>
  <si>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</si>
  <si>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</si>
  <si>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</si>
  <si>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</si>
  <si>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</si>
  <si>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</si>
  <si>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</si>
  <si>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</si>
  <si>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</si>
  <si>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</si>
  <si>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</si>
  <si>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</si>
  <si>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</si>
  <si>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</si>
  <si>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</si>
  <si>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</si>
  <si>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</si>
  <si>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</si>
  <si>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</si>
  <si>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</si>
  <si>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</si>
  <si>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</si>
  <si>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</si>
  <si>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</si>
  <si>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</si>
  <si>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</si>
  <si>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</si>
  <si>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</si>
  <si>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</si>
  <si>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</si>
  <si>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</si>
  <si>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</si>
  <si>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</si>
  <si>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</si>
  <si>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</si>
  <si>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</si>
  <si>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</si>
  <si>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</si>
  <si>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</si>
  <si>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</si>
  <si>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</si>
  <si>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</si>
  <si>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</si>
  <si>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</si>
  <si>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</si>
  <si>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</si>
  <si>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</si>
  <si>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</si>
  <si>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</si>
  <si>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</si>
  <si>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</si>
  <si>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</si>
  <si>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</si>
  <si>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</si>
  <si>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</si>
  <si>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</si>
  <si>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</si>
  <si>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</si>
  <si>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</si>
  <si>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</si>
  <si>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</si>
  <si>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</si>
  <si>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</si>
  <si>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</si>
  <si>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</si>
  <si>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</si>
  <si>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</si>
  <si>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</si>
  <si>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</si>
  <si>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</si>
  <si>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</si>
  <si>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</si>
  <si>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</si>
  <si>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</si>
  <si>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</si>
  <si>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</si>
  <si>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</si>
  <si>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</si>
  <si>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</si>
  <si>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</si>
  <si>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</si>
  <si>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</si>
  <si>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</si>
  <si>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</si>
  <si>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</si>
  <si>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</si>
  <si>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</si>
  <si>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</si>
  <si>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</si>
  <si>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</si>
  <si>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</si>
  <si>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</si>
  <si>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</si>
  <si>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</si>
  <si>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</si>
  <si>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</si>
  <si>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</si>
  <si>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</si>
  <si>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</si>
  <si>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</si>
  <si>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</si>
  <si>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</si>
  <si>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</si>
  <si>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</si>
  <si>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</si>
  <si>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</si>
  <si>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</si>
  <si>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</si>
  <si>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</si>
  <si>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</si>
  <si>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</si>
  <si>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</si>
  <si>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</si>
  <si>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</si>
  <si>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</si>
  <si>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</si>
  <si>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</si>
  <si>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</si>
  <si>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</si>
  <si>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</si>
  <si>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</si>
  <si>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</si>
  <si>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</si>
  <si>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</si>
  <si>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</si>
  <si>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</si>
  <si>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</si>
  <si>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</si>
  <si>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</si>
  <si>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</si>
  <si>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</si>
  <si>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</si>
  <si>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</si>
  <si>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</si>
  <si>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</si>
  <si>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</si>
  <si>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</si>
  <si>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</si>
  <si>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</si>
  <si>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</si>
  <si>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</si>
  <si>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</si>
  <si>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</si>
  <si>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</si>
  <si>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</si>
  <si>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</si>
  <si>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</si>
  <si>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</si>
  <si>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</si>
  <si>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</si>
  <si>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</si>
  <si>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</si>
  <si>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</si>
  <si>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</si>
  <si>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</si>
  <si>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</si>
  <si>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</si>
  <si>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</si>
  <si>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</si>
  <si>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</si>
  <si>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</si>
  <si>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</si>
  <si>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</si>
  <si>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</si>
  <si>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</si>
  <si>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</si>
  <si>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</si>
  <si>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</si>
  <si>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</si>
  <si>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</si>
  <si>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</si>
  <si>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</si>
  <si>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</si>
  <si>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</si>
  <si>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</si>
  <si>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</si>
  <si>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</si>
  <si>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</si>
  <si>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</si>
  <si>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</si>
  <si>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</si>
  <si>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</si>
  <si>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</si>
  <si>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</si>
  <si>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</si>
  <si>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</si>
  <si>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</si>
  <si>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</si>
  <si>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</si>
  <si>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</si>
  <si>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</si>
  <si>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</si>
  <si>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</si>
  <si>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</si>
  <si>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</si>
  <si>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</si>
  <si>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</si>
  <si>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</si>
  <si>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</si>
  <si>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</si>
  <si>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</si>
  <si>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</si>
  <si>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</si>
  <si>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</si>
  <si>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</si>
  <si>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</si>
  <si>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</si>
  <si>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</si>
  <si>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</si>
  <si>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</si>
  <si>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</si>
  <si>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</si>
  <si>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</si>
  <si>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</si>
  <si>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</si>
  <si>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</si>
  <si>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</si>
  <si>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</si>
  <si>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</si>
  <si>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</si>
  <si>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</si>
  <si>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</si>
  <si>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</si>
  <si>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</si>
  <si>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</si>
  <si>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</si>
  <si>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</si>
  <si>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</si>
  <si>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</si>
  <si>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</si>
  <si>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</si>
  <si>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</si>
  <si>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</si>
  <si>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</si>
  <si>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</si>
  <si>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</si>
  <si>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</si>
  <si>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</si>
  <si>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</si>
  <si>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</si>
  <si>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</si>
  <si>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</si>
  <si>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</si>
  <si>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</si>
  <si>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</si>
  <si>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</si>
  <si>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</si>
  <si>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</si>
  <si>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</si>
  <si>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</si>
  <si>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</si>
  <si>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</si>
  <si>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</si>
  <si>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</si>
  <si>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</si>
  <si>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</si>
  <si>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</si>
  <si>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</si>
  <si>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</si>
  <si>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</si>
  <si>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</si>
  <si>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</si>
  <si>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</si>
  <si>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</si>
  <si>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</si>
  <si>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</si>
  <si>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</si>
  <si>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</si>
  <si>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</si>
  <si>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</si>
  <si>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</si>
  <si>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</si>
  <si>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</si>
  <si>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</si>
  <si>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</si>
  <si>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</si>
  <si>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</si>
  <si>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</si>
  <si>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</si>
  <si>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</si>
  <si>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</si>
  <si>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</si>
  <si>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</si>
  <si>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</si>
  <si>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</si>
  <si>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</si>
  <si>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</si>
  <si>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</si>
  <si>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</si>
  <si>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</si>
  <si>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</si>
  <si>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</si>
  <si>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</si>
  <si>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</si>
  <si>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</si>
  <si>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</si>
  <si>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</si>
  <si>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</si>
  <si>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</si>
  <si>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</si>
  <si>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</si>
  <si>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</si>
  <si>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</si>
  <si>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</si>
  <si>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</si>
  <si>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</si>
  <si>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</si>
  <si>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</si>
  <si>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</si>
  <si>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</si>
  <si>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</si>
  <si>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</si>
  <si>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</si>
  <si>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</si>
  <si>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</si>
  <si>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</si>
  <si>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</si>
  <si>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</si>
  <si>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</si>
  <si>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</si>
  <si>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</si>
  <si>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</si>
  <si>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</si>
  <si>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</si>
  <si>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</si>
  <si>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</si>
  <si>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</si>
  <si>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</si>
  <si>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</si>
  <si>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</si>
  <si>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</si>
  <si>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</si>
  <si>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</si>
  <si>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</si>
  <si>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</si>
  <si>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</si>
  <si>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</si>
  <si>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</si>
  <si>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</si>
  <si>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</si>
  <si>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</si>
  <si>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</si>
  <si>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</si>
  <si>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</si>
  <si>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</si>
  <si>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</si>
  <si>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</si>
  <si>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</si>
  <si>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</si>
  <si>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</si>
  <si>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</si>
  <si>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</si>
  <si>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</si>
  <si>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</si>
  <si>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</si>
  <si>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</si>
  <si>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</si>
  <si>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</si>
  <si>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</si>
  <si>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</si>
  <si>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</si>
  <si>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</si>
  <si>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</si>
  <si>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</si>
  <si>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</si>
  <si>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</si>
  <si>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</si>
  <si>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</si>
  <si>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</si>
  <si>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</si>
  <si>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</si>
  <si>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</si>
  <si>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</si>
  <si>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</si>
  <si>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</si>
  <si>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</si>
  <si>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</si>
  <si>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</si>
  <si>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</si>
  <si>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</si>
  <si>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</si>
  <si>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</si>
  <si>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</si>
  <si>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</si>
  <si>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</si>
  <si>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</si>
  <si>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</si>
  <si>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</si>
  <si>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</si>
  <si>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</si>
  <si>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</si>
  <si>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</si>
  <si>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</si>
  <si>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</si>
  <si>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</si>
  <si>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</si>
  <si>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</si>
  <si>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</si>
  <si>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</si>
  <si>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</si>
  <si>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</si>
  <si>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</si>
  <si>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</si>
  <si>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</si>
  <si>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</si>
  <si>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</si>
  <si>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</si>
  <si>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</si>
  <si>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</si>
  <si>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</si>
  <si>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</si>
  <si>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</si>
  <si>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</si>
  <si>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</si>
  <si>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</si>
  <si>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</si>
  <si>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</si>
  <si>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</si>
  <si>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</si>
  <si>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</si>
  <si>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</si>
  <si>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</si>
  <si>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</si>
  <si>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</si>
  <si>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</si>
  <si>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</si>
  <si>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</si>
  <si>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</si>
  <si>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</si>
  <si>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</si>
  <si>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</si>
  <si>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</si>
  <si>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</si>
  <si>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</si>
  <si>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</si>
  <si>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</si>
  <si>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</si>
  <si>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</si>
  <si>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</si>
  <si>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</si>
  <si>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</si>
  <si>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</si>
  <si>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</si>
  <si>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</si>
  <si>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</si>
  <si>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</si>
  <si>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</si>
  <si>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</si>
  <si>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</si>
  <si>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</si>
  <si>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</si>
  <si>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</si>
  <si>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</si>
  <si>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</si>
  <si>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</si>
  <si>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</si>
  <si>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</si>
  <si>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</si>
  <si>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</si>
  <si>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</si>
  <si>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</si>
  <si>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</si>
  <si>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</si>
  <si>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</si>
  <si>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</si>
  <si>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</si>
  <si>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</si>
  <si>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</si>
  <si>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</si>
  <si>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</si>
  <si>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</si>
  <si>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</si>
  <si>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</si>
  <si>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</si>
  <si>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</si>
  <si>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</si>
  <si>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</si>
  <si>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</si>
  <si>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</si>
  <si>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</si>
  <si>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</si>
  <si>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</si>
  <si>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</si>
  <si>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</si>
  <si>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</si>
  <si>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</si>
  <si>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</si>
  <si>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</si>
  <si>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</si>
  <si>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</si>
  <si>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</si>
  <si>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</si>
  <si>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</si>
  <si>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</si>
  <si>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</si>
  <si>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</si>
  <si>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</si>
  <si>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</si>
  <si>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</si>
  <si>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</si>
  <si>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</si>
  <si>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</si>
  <si>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</si>
  <si>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</si>
  <si>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</si>
  <si>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</si>
  <si>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</si>
  <si>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</si>
  <si>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</si>
  <si>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</si>
  <si>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</si>
  <si>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</si>
  <si>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</si>
  <si>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</si>
  <si>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</si>
  <si>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</si>
  <si>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</si>
  <si>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</si>
  <si>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</si>
  <si>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</si>
  <si>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</si>
  <si>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</si>
  <si>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</si>
  <si>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</si>
  <si>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</si>
  <si>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</si>
  <si>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</si>
  <si>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</si>
  <si>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</si>
  <si>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</si>
  <si>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</si>
  <si>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</si>
  <si>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</si>
  <si>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</si>
  <si>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</si>
  <si>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</si>
  <si>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</si>
  <si>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</si>
  <si>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</si>
  <si>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</si>
  <si>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</si>
  <si>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</si>
  <si>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</si>
  <si>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</si>
  <si>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</si>
  <si>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</si>
  <si>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</si>
  <si>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</si>
  <si>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</si>
  <si>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</si>
  <si>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</si>
  <si>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</si>
  <si>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</si>
  <si>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</si>
  <si>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</si>
  <si>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</si>
  <si>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</si>
  <si>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</si>
  <si>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</si>
  <si>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</si>
  <si>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</si>
  <si>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</si>
  <si>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</si>
  <si>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</si>
  <si>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</si>
  <si>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</si>
  <si>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</si>
  <si>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</si>
  <si>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</si>
  <si>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</si>
  <si>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</si>
  <si>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</si>
  <si>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</si>
  <si>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</si>
  <si>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</si>
  <si>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</si>
  <si>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</si>
  <si>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</si>
  <si>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</si>
  <si>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</si>
  <si>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</si>
  <si>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</si>
  <si>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</si>
  <si>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</si>
  <si>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</si>
  <si>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</si>
  <si>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</si>
  <si>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</si>
  <si>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</si>
  <si>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</si>
  <si>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</si>
  <si>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</si>
  <si>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</si>
  <si>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</si>
  <si>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</si>
  <si>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</si>
  <si>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</si>
  <si>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</si>
  <si>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</si>
  <si>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</si>
  <si>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</si>
  <si>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</si>
  <si>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</si>
  <si>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</si>
  <si>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</si>
  <si>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</si>
  <si>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</si>
  <si>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</si>
  <si>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</si>
  <si>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</si>
  <si>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</si>
  <si>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</si>
  <si>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</si>
  <si>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</si>
  <si>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</si>
  <si>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</si>
  <si>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</si>
  <si>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</si>
  <si>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</si>
  <si>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</si>
  <si>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</si>
  <si>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</si>
  <si>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</si>
  <si>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</si>
  <si>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</si>
  <si>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</si>
  <si>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</si>
  <si>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</si>
  <si>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</si>
  <si>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</si>
  <si>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</si>
  <si>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</si>
  <si>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</si>
  <si>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</si>
  <si>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</si>
  <si>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</si>
  <si>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</si>
  <si>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</si>
  <si>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</si>
  <si>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</si>
  <si>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</si>
  <si>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</si>
  <si>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</si>
  <si>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</si>
  <si>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</si>
  <si>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</si>
  <si>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</si>
  <si>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</si>
  <si>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</si>
  <si>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</si>
  <si>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</si>
  <si>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</si>
  <si>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</si>
  <si>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</si>
  <si>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</si>
  <si>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</si>
  <si>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</si>
  <si>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</si>
  <si>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</si>
  <si>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</si>
  <si>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</si>
  <si>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</si>
  <si>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</si>
  <si>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</si>
  <si>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</si>
  <si>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</si>
  <si>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</si>
  <si>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</si>
  <si>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</si>
  <si>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</si>
  <si>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</si>
  <si>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</si>
  <si>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</si>
  <si>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</si>
  <si>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</si>
  <si>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</si>
  <si>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</si>
  <si>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</si>
  <si>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</si>
  <si>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</si>
  <si>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</si>
  <si>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</si>
  <si>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</si>
  <si>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</si>
  <si>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</si>
  <si>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</si>
  <si>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</si>
  <si>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</si>
  <si>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</si>
  <si>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</si>
  <si>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</si>
  <si>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</si>
  <si>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</si>
  <si>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</si>
  <si>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</si>
  <si>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</si>
  <si>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</si>
  <si>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</si>
  <si>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</si>
  <si>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</si>
  <si>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</si>
  <si>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</si>
  <si>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</si>
  <si>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</si>
  <si>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</si>
  <si>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</si>
  <si>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</si>
  <si>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</si>
  <si>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</si>
  <si>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</si>
  <si>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</si>
  <si>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</si>
  <si>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</si>
  <si>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</si>
  <si>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</si>
  <si>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</si>
  <si>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</si>
  <si>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</si>
  <si>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</si>
  <si>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</si>
  <si>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</si>
  <si>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</si>
  <si>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</si>
  <si>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</si>
  <si>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</si>
  <si>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</si>
  <si>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</si>
  <si>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</si>
  <si>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</si>
  <si>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</si>
  <si>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</si>
  <si>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</si>
  <si>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</si>
  <si>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</si>
  <si>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</si>
  <si>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</si>
  <si>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</si>
  <si>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</si>
  <si>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</si>
  <si>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</si>
  <si>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</si>
  <si>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</si>
  <si>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</si>
  <si>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</si>
  <si>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</si>
  <si>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</si>
  <si>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</si>
  <si>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</si>
  <si>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</si>
  <si>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</si>
  <si>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</si>
  <si>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</si>
  <si>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</si>
  <si>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</si>
  <si>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</si>
  <si>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</si>
  <si>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</si>
  <si>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</si>
  <si>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</si>
  <si>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</si>
  <si>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</si>
  <si>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</si>
  <si>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</si>
  <si>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</si>
  <si>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</si>
  <si>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</si>
  <si>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</si>
  <si>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</si>
  <si>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</si>
  <si>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</si>
  <si>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</si>
  <si>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</si>
  <si>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</si>
  <si>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</si>
  <si>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</si>
  <si>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</si>
  <si>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</si>
  <si>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</si>
  <si>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</si>
  <si>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</si>
  <si>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</si>
  <si>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</si>
  <si>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</si>
  <si>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</si>
  <si>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</si>
  <si>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</si>
  <si>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</si>
  <si>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</si>
  <si>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</si>
  <si>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</si>
  <si>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</si>
  <si>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</si>
  <si>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</si>
  <si>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</si>
  <si>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</si>
  <si>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</si>
  <si>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</si>
  <si>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</si>
  <si>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</si>
  <si>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</si>
  <si>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</si>
  <si>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</si>
  <si>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</si>
  <si>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</si>
  <si>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</si>
  <si>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</si>
  <si>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</si>
  <si>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</si>
  <si>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</si>
  <si>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</si>
  <si>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</si>
  <si>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</si>
  <si>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</si>
  <si>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</si>
  <si>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</si>
  <si>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</si>
  <si>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</si>
  <si>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</si>
  <si>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</si>
  <si>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</si>
  <si>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</si>
  <si>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</si>
  <si>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</si>
  <si>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</si>
  <si>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</si>
  <si>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</si>
  <si>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</si>
  <si>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</si>
  <si>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</si>
  <si>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</si>
  <si>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</si>
  <si>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</si>
  <si>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</si>
  <si>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</si>
  <si>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</si>
  <si>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</si>
  <si>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</si>
  <si>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</si>
  <si>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</si>
  <si>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</si>
  <si>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</si>
  <si>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</si>
  <si>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</si>
  <si>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</si>
  <si>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</si>
  <si>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</si>
  <si>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</si>
  <si>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</si>
  <si>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</si>
  <si>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</si>
  <si>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</si>
  <si>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</si>
  <si>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</si>
  <si>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</si>
  <si>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</si>
  <si>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</si>
  <si>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</si>
  <si>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</si>
  <si>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</si>
  <si>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</si>
  <si>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</si>
  <si>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</si>
  <si>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</si>
  <si>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</si>
  <si>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</si>
  <si>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</si>
  <si>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</si>
  <si>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</si>
  <si>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</si>
  <si>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</si>
  <si>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</si>
  <si>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</si>
  <si>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</si>
  <si>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</si>
  <si>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</si>
  <si>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</si>
  <si>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</si>
  <si>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</si>
  <si>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</si>
  <si>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</si>
  <si>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</si>
  <si>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</si>
  <si>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</si>
  <si>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</si>
  <si>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</si>
  <si>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</si>
  <si>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</si>
  <si>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</si>
  <si>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</si>
  <si>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</si>
  <si>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</si>
  <si>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</si>
  <si>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</si>
  <si>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</si>
  <si>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</si>
  <si>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</si>
  <si>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</si>
  <si>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</si>
  <si>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</si>
  <si>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</si>
  <si>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</si>
  <si>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</si>
  <si>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</si>
  <si>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</si>
  <si>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</si>
  <si>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</si>
  <si>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</si>
  <si>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</si>
  <si>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</si>
  <si>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</si>
  <si>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</si>
  <si>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</si>
  <si>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</si>
  <si>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</si>
  <si>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</si>
  <si>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</si>
  <si>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</si>
  <si>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</si>
  <si>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</si>
  <si>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</si>
  <si>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</si>
  <si>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</si>
  <si>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</si>
  <si>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</si>
  <si>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</si>
  <si>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</si>
  <si>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</si>
  <si>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</si>
  <si>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</si>
  <si>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</si>
  <si>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</si>
  <si>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</si>
  <si>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</si>
  <si>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</si>
  <si>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</si>
  <si>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</si>
  <si>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</si>
  <si>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</si>
  <si>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</si>
  <si>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</si>
  <si>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</si>
  <si>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</si>
  <si>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</si>
  <si>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</si>
  <si>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</si>
  <si>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</si>
  <si>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</si>
  <si>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</si>
  <si>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</si>
  <si>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</si>
  <si>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</si>
  <si>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</si>
  <si>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</si>
  <si>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</si>
  <si>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</si>
  <si>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</si>
  <si>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</si>
  <si>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</si>
  <si>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</si>
  <si>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</si>
  <si>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</si>
  <si>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</si>
  <si>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</si>
  <si>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</si>
  <si>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</si>
  <si>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</si>
  <si>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</si>
  <si>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</si>
  <si>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</si>
  <si>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</si>
  <si>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</si>
  <si>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</si>
  <si>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</si>
  <si>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</si>
  <si>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</si>
  <si>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</si>
  <si>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</si>
  <si>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</si>
  <si>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</si>
  <si>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</si>
  <si>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</si>
  <si>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</si>
  <si>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</si>
  <si>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</si>
  <si>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</si>
  <si>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</si>
  <si>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</si>
  <si>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</si>
  <si>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</si>
  <si>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</si>
  <si>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</si>
  <si>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</si>
  <si>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</si>
  <si>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</si>
  <si>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</si>
  <si>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</si>
  <si>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</si>
  <si>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</si>
  <si>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</si>
  <si>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</si>
  <si>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</si>
  <si>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</si>
  <si>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</si>
  <si>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</si>
  <si>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</si>
  <si>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</si>
  <si>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</si>
  <si>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</si>
  <si>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</si>
  <si>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</si>
  <si>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</si>
  <si>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</si>
  <si>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</si>
  <si>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</si>
  <si>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</si>
  <si>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</si>
  <si>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</si>
  <si>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</si>
  <si>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</si>
  <si>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</si>
  <si>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</si>
  <si>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</si>
  <si>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</si>
  <si>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</si>
  <si>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</si>
  <si>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</si>
  <si>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</si>
  <si>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</si>
  <si>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</si>
  <si>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</si>
  <si>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</si>
  <si>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</si>
  <si>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</si>
  <si>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</si>
  <si>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</si>
  <si>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</si>
  <si>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</si>
  <si>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</si>
  <si>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</si>
  <si>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</si>
  <si>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</si>
  <si>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</si>
  <si>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</si>
  <si>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</si>
  <si>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</si>
  <si>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</si>
  <si>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</si>
  <si>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</si>
  <si>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</si>
  <si>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</si>
  <si>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</si>
  <si>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</si>
  <si>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</si>
  <si>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</si>
  <si>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</si>
  <si>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</si>
  <si>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</si>
  <si>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</si>
  <si>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</si>
  <si>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</si>
  <si>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</si>
  <si>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</si>
  <si>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</si>
  <si>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</si>
  <si>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</si>
  <si>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</si>
  <si>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</si>
  <si>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</si>
  <si>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</si>
  <si>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</si>
  <si>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</si>
  <si>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</si>
  <si>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</si>
  <si>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</si>
  <si>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</si>
  <si>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</si>
  <si>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</si>
  <si>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</si>
  <si>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</si>
  <si>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</si>
  <si>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</si>
  <si>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</si>
  <si>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</si>
  <si>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</si>
  <si>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</si>
  <si>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</si>
  <si>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</si>
  <si>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</si>
  <si>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</si>
  <si>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</si>
  <si>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</si>
  <si>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</si>
  <si>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</si>
  <si>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</si>
  <si>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</si>
  <si>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</si>
  <si>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</si>
  <si>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</si>
  <si>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</si>
  <si>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</si>
  <si>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</si>
  <si>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</si>
  <si>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</si>
  <si>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</si>
  <si>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</si>
  <si>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</si>
  <si>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</si>
  <si>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</si>
  <si>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</si>
  <si>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</si>
  <si>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</si>
  <si>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</si>
  <si>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</si>
  <si>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</si>
  <si>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</si>
  <si>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</si>
  <si>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</si>
  <si>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</si>
  <si>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</si>
  <si>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</si>
  <si>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</si>
  <si>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</si>
  <si>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</si>
  <si>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</si>
  <si>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</si>
  <si>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</si>
  <si>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</si>
  <si>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</si>
  <si>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</si>
  <si>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</si>
  <si>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</si>
  <si>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</si>
  <si>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</si>
  <si>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</si>
  <si>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</si>
  <si>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</si>
  <si>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</si>
  <si>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</si>
  <si>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</si>
  <si>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</si>
  <si>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</si>
  <si>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</si>
  <si>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</si>
  <si>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</si>
  <si>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</si>
  <si>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</si>
  <si>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</si>
  <si>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</si>
  <si>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</si>
  <si>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</si>
  <si>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</si>
  <si>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</si>
  <si>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</si>
  <si>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</si>
  <si>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</si>
  <si>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</si>
  <si>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</si>
  <si>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</si>
  <si>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</si>
  <si>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</si>
  <si>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</si>
  <si>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</si>
  <si>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</si>
  <si>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</si>
  <si>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</si>
  <si>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</si>
  <si>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</si>
  <si>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</si>
  <si>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</si>
  <si>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</si>
  <si>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</si>
  <si>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</si>
  <si>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</si>
  <si>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</si>
  <si>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</si>
  <si>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</si>
  <si>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</si>
  <si>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</si>
  <si>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</si>
  <si>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</si>
  <si>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</si>
  <si>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</si>
  <si>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</si>
  <si>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</si>
  <si>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</si>
  <si>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</si>
  <si>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</si>
  <si>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</si>
  <si>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</si>
  <si>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</si>
  <si>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</si>
  <si>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</si>
  <si>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</si>
  <si>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</si>
  <si>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</si>
  <si>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</si>
  <si>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</si>
  <si>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</si>
  <si>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</si>
  <si>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</si>
  <si>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</si>
  <si>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</si>
  <si>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</si>
  <si>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</si>
  <si>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</si>
  <si>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</si>
  <si>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</si>
  <si>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</si>
  <si>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</si>
  <si>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</si>
  <si>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</si>
  <si>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</si>
  <si>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</si>
  <si>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</si>
  <si>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</si>
  <si>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</si>
  <si>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</si>
  <si>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</si>
  <si>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</si>
  <si>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</si>
  <si>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</si>
  <si>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</si>
  <si>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</si>
  <si>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</si>
  <si>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</si>
  <si>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</si>
  <si>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</si>
  <si>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</si>
  <si>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</si>
  <si>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</si>
  <si>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</si>
  <si>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</si>
  <si>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</si>
  <si>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</si>
  <si>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</si>
  <si>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</si>
  <si>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</si>
  <si>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</si>
  <si>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</si>
  <si>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</si>
  <si>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</si>
  <si>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</si>
  <si>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</si>
  <si>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</si>
  <si>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</si>
  <si>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</si>
  <si>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</si>
  <si>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</si>
  <si>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</si>
  <si>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</si>
  <si>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</si>
  <si>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</si>
  <si>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</si>
  <si>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</si>
  <si>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</si>
  <si>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</si>
  <si>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</si>
  <si>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</si>
  <si>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</si>
  <si>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</si>
  <si>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</si>
  <si>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</si>
  <si>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</si>
  <si>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</si>
  <si>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</si>
  <si>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</si>
  <si>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</si>
  <si>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</si>
  <si>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</si>
  <si>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</si>
  <si>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</si>
  <si>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</si>
  <si>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</si>
  <si>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</si>
  <si>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</si>
  <si>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</si>
  <si>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</si>
  <si>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</si>
  <si>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</si>
  <si>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</si>
  <si>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</si>
  <si>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</si>
  <si>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</si>
  <si>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</si>
  <si>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</si>
  <si>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</si>
  <si>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</si>
  <si>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</si>
  <si>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</si>
  <si>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</si>
  <si>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</si>
  <si>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</si>
  <si>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</si>
  <si>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</si>
  <si>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</si>
  <si>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</si>
  <si>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</si>
  <si>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</si>
  <si>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</si>
  <si>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</si>
  <si>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</si>
  <si>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</si>
  <si>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</si>
  <si>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</si>
  <si>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</si>
  <si>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</si>
  <si>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</si>
  <si>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</si>
  <si>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</si>
  <si>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</si>
  <si>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</si>
  <si>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</si>
  <si>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</si>
  <si>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</si>
  <si>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</si>
  <si>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</si>
  <si>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</si>
  <si>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</si>
  <si>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</si>
  <si>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</si>
  <si>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</si>
  <si>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</si>
  <si>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</si>
  <si>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</si>
  <si>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</si>
  <si>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</si>
  <si>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</si>
  <si>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</si>
  <si>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</si>
  <si>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</si>
  <si>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</si>
  <si>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</si>
  <si>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</si>
  <si>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</si>
  <si>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</si>
  <si>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</si>
  <si>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</si>
  <si>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</si>
  <si>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</si>
  <si>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</si>
  <si>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</si>
  <si>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</si>
  <si>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</si>
  <si>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</si>
  <si>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</si>
  <si>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</si>
  <si>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</si>
  <si>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</si>
  <si>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</si>
  <si>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</si>
  <si>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</si>
  <si>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</si>
  <si>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</si>
  <si>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</si>
  <si>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</si>
  <si>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</si>
  <si>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</si>
  <si>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</si>
  <si>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</si>
  <si>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</si>
  <si>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</si>
  <si>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</si>
  <si>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</si>
  <si>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</si>
  <si>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</si>
  <si>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</si>
  <si>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</si>
  <si>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</si>
  <si>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</si>
  <si>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</si>
  <si>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</si>
  <si>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</si>
  <si>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</si>
  <si>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</si>
  <si>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</si>
  <si>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</si>
  <si>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</si>
  <si>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</si>
  <si>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</si>
  <si>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</si>
  <si>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</si>
  <si>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</si>
  <si>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</si>
  <si>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</si>
  <si>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</si>
  <si>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</si>
  <si>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</si>
  <si>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</si>
  <si>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</si>
  <si>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</si>
  <si>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</si>
  <si>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</si>
  <si>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</si>
  <si>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</si>
  <si>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</si>
  <si>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</si>
  <si>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</si>
  <si>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</si>
  <si>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</si>
  <si>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</si>
  <si>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</si>
  <si>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</si>
  <si>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</si>
  <si>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</si>
  <si>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</si>
  <si>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</si>
  <si>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</si>
  <si>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</si>
  <si>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</si>
  <si>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</si>
  <si>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</si>
  <si>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</si>
  <si>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</si>
  <si>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</si>
  <si>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</si>
  <si>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</si>
  <si>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</si>
  <si>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</si>
  <si>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</si>
  <si>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</si>
  <si>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</si>
  <si>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</si>
  <si>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</si>
  <si>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</si>
  <si>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</si>
  <si>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</si>
  <si>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</si>
  <si>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</si>
  <si>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</si>
  <si>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</si>
  <si>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</si>
  <si>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</si>
  <si>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</si>
  <si>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</si>
  <si>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</si>
  <si>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</si>
  <si>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</si>
  <si>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</si>
  <si>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</si>
  <si>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</si>
  <si>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</si>
  <si>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</si>
  <si>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</si>
  <si>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</si>
  <si>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</si>
  <si>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</si>
  <si>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</si>
  <si>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</si>
  <si>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</si>
  <si>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</si>
  <si>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</si>
  <si>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</si>
  <si>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</si>
  <si>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</si>
  <si>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</si>
  <si>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</si>
  <si>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</si>
  <si>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</si>
  <si>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</si>
  <si>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</si>
  <si>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</si>
  <si>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</si>
  <si>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</si>
  <si>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</si>
  <si>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</si>
  <si>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</si>
  <si>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</si>
  <si>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</si>
  <si>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</si>
  <si>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</si>
  <si>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</si>
  <si>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</si>
  <si>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</si>
  <si>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</si>
  <si>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</si>
  <si>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</si>
  <si>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</si>
  <si>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</si>
  <si>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</si>
  <si>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</si>
  <si>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</si>
  <si>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</si>
  <si>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</si>
  <si>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</si>
  <si>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</si>
  <si>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</si>
  <si>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</si>
  <si>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</si>
  <si>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</si>
  <si>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</si>
  <si>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</si>
  <si>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</si>
  <si>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</si>
  <si>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</si>
  <si>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</si>
  <si>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</si>
  <si>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</si>
  <si>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</si>
  <si>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</si>
  <si>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</si>
  <si>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</si>
  <si>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</si>
  <si>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</si>
  <si>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</si>
  <si>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</si>
  <si>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</si>
  <si>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</si>
  <si>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</si>
  <si>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</si>
  <si>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</si>
  <si>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</si>
  <si>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</si>
  <si>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</si>
  <si>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</si>
  <si>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</si>
  <si>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</si>
  <si>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</si>
  <si>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</si>
  <si>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</si>
  <si>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</si>
  <si>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</si>
  <si>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</si>
  <si>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</si>
  <si>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</si>
  <si>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</si>
  <si>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</si>
  <si>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</si>
  <si>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</si>
  <si>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</si>
  <si>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</si>
  <si>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</si>
  <si>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</si>
  <si>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</si>
  <si>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</si>
  <si>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</si>
  <si>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</si>
  <si>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</si>
  <si>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</si>
  <si>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</si>
  <si>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</si>
  <si>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</si>
  <si>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</si>
  <si>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</si>
  <si>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</si>
  <si>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</si>
  <si>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</si>
  <si>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</si>
  <si>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</si>
  <si>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</si>
  <si>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</si>
  <si>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</si>
  <si>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</si>
  <si>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</si>
  <si>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</si>
  <si>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</si>
  <si>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</si>
  <si>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</si>
  <si>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</si>
  <si>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</si>
  <si>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</si>
  <si>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</si>
  <si>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</si>
  <si>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</si>
  <si>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</si>
  <si>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</si>
  <si>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</si>
  <si>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</si>
  <si>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</si>
  <si>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</si>
  <si>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</si>
  <si>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</si>
  <si>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</si>
  <si>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</si>
  <si>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</si>
  <si>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</si>
  <si>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</si>
  <si>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</si>
  <si>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</si>
  <si>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</si>
  <si>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</si>
  <si>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</si>
  <si>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</si>
  <si>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</si>
  <si>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</si>
  <si>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</si>
  <si>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</si>
  <si>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</si>
  <si>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</si>
  <si>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</si>
  <si>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</si>
  <si>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</si>
  <si>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</si>
  <si>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</si>
  <si>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</si>
  <si>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</si>
  <si>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</si>
  <si>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</si>
  <si>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</si>
  <si>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</si>
  <si>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</si>
  <si>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</si>
  <si>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</si>
  <si>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</si>
  <si>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</si>
  <si>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</si>
  <si>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</si>
  <si>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</si>
  <si>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</si>
  <si>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</si>
  <si>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</si>
  <si>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</si>
  <si>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</si>
  <si>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</si>
  <si>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</si>
  <si>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</si>
  <si>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</si>
  <si>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</si>
  <si>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</si>
  <si>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</si>
  <si>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</si>
  <si>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</si>
  <si>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</si>
  <si>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</si>
  <si>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</si>
  <si>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</si>
  <si>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</si>
  <si>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</si>
  <si>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</si>
  <si>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</si>
  <si>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</si>
  <si>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</si>
  <si>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</si>
  <si>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</si>
  <si>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</si>
  <si>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</si>
  <si>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</si>
  <si>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</si>
  <si>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</si>
  <si>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</si>
  <si>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</si>
  <si>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</si>
  <si>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</si>
  <si>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</si>
  <si>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</si>
  <si>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</si>
  <si>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</si>
  <si>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</si>
  <si>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</si>
  <si>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</si>
  <si>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</si>
  <si>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</si>
  <si>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</si>
  <si>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</si>
  <si>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</si>
  <si>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</si>
  <si>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</si>
  <si>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</si>
  <si>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</si>
  <si>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</si>
  <si>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</si>
  <si>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</si>
  <si>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</si>
  <si>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</si>
  <si>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</si>
  <si>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</si>
  <si>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</si>
  <si>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</si>
  <si>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</si>
  <si>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</si>
  <si>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</si>
  <si>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</si>
  <si>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</si>
  <si>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</si>
  <si>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</si>
  <si>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</si>
  <si>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</si>
  <si>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</si>
  <si>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</si>
  <si>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</si>
  <si>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</si>
  <si>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</si>
  <si>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</si>
  <si>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</si>
  <si>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</si>
  <si>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</si>
  <si>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</si>
  <si>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</si>
  <si>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</si>
  <si>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</si>
  <si>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</si>
  <si>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</si>
  <si>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</si>
  <si>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</si>
  <si>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</si>
  <si>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</si>
  <si>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</si>
  <si>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</si>
  <si>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</si>
  <si>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</si>
  <si>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</si>
  <si>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</si>
  <si>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</si>
  <si>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</si>
  <si>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</si>
  <si>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</si>
  <si>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</si>
  <si>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</si>
  <si>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</si>
  <si>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</si>
  <si>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</si>
  <si>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</si>
  <si>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</si>
  <si>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</si>
  <si>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</si>
  <si>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</si>
  <si>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</si>
  <si>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</si>
  <si>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</si>
  <si>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</si>
  <si>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</si>
  <si>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</si>
  <si>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</si>
  <si>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</si>
  <si>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</si>
  <si>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</si>
  <si>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</si>
  <si>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</si>
  <si>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</si>
  <si>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</si>
  <si>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</si>
  <si>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</si>
  <si>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</si>
  <si>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</si>
  <si>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</si>
  <si>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</si>
  <si>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</si>
  <si>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</si>
  <si>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</si>
  <si>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</si>
  <si>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</si>
  <si>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</si>
  <si>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</si>
  <si>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</si>
  <si>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</si>
  <si>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</si>
  <si>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</si>
  <si>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</si>
  <si>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</si>
  <si>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</si>
  <si>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</si>
  <si>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</si>
  <si>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</si>
  <si>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</si>
  <si>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</si>
  <si>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</si>
  <si>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</si>
  <si>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</si>
  <si>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</si>
  <si>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</si>
  <si>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</si>
  <si>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</si>
  <si>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</si>
  <si>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</si>
  <si>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</si>
  <si>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</si>
  <si>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</si>
  <si>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</si>
  <si>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</si>
  <si>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</si>
  <si>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</si>
  <si>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</si>
  <si>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</si>
  <si>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</si>
  <si>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</si>
  <si>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</si>
  <si>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</si>
  <si>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</si>
  <si>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</si>
  <si>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</si>
  <si>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</si>
  <si>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</si>
  <si>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</si>
  <si>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</si>
  <si>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</si>
  <si>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</si>
  <si>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</si>
  <si>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</si>
  <si>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</si>
  <si>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</si>
  <si>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</si>
  <si>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</si>
  <si>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</si>
  <si>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</si>
  <si>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</si>
  <si>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</si>
  <si>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</si>
  <si>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</si>
  <si>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</si>
  <si>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</si>
  <si>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</si>
  <si>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</si>
  <si>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</si>
  <si>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</si>
  <si>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</si>
  <si>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</si>
  <si>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</si>
  <si>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</si>
  <si>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</si>
  <si>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</si>
  <si>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</si>
  <si>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</si>
  <si>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</si>
  <si>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</si>
  <si>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</si>
  <si>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</si>
  <si>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</si>
  <si>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</si>
  <si>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</si>
  <si>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</si>
  <si>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</si>
  <si>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</si>
  <si>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</si>
  <si>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</si>
  <si>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</si>
  <si>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</si>
  <si>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</si>
  <si>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</si>
  <si>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</si>
  <si>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</si>
  <si>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</si>
  <si>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</si>
  <si>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</si>
  <si>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</si>
  <si>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</si>
  <si>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</si>
  <si>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</si>
  <si>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</si>
  <si>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</si>
  <si>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</si>
  <si>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</si>
  <si>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</si>
  <si>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</si>
  <si>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</si>
  <si>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</si>
  <si>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</si>
  <si>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</si>
  <si>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</si>
  <si>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</si>
  <si>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</si>
  <si>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</si>
  <si>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</si>
  <si>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</si>
  <si>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</si>
  <si>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</si>
  <si>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</si>
  <si>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</si>
  <si>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</si>
  <si>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</si>
  <si>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</si>
  <si>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</si>
  <si>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</si>
  <si>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</si>
  <si>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</si>
  <si>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</si>
  <si>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</si>
  <si>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</si>
  <si>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</si>
  <si>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</si>
  <si>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</si>
  <si>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</si>
  <si>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</si>
  <si>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</si>
  <si>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</si>
  <si>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</si>
  <si>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</si>
  <si>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</si>
  <si>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</si>
  <si>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</si>
  <si>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</si>
  <si>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</si>
  <si>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</si>
  <si>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</si>
  <si>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</si>
  <si>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</si>
  <si>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</si>
  <si>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</si>
  <si>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</si>
  <si>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</si>
  <si>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</si>
  <si>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</si>
  <si>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</si>
  <si>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</si>
  <si>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</si>
  <si>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</si>
  <si>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</si>
  <si>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</si>
  <si>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</si>
  <si>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</si>
  <si>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</si>
  <si>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</si>
  <si>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</si>
  <si>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</si>
  <si>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</si>
  <si>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</si>
  <si>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</si>
  <si>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</si>
  <si>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</si>
  <si>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</si>
  <si>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</si>
  <si>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</si>
  <si>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</si>
  <si>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</si>
  <si>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</si>
  <si>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</si>
  <si>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</si>
  <si>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</si>
  <si>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</si>
  <si>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</si>
  <si>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</si>
  <si>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</si>
  <si>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</si>
  <si>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</si>
  <si>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</si>
  <si>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</si>
  <si>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</si>
  <si>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</si>
  <si>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</si>
  <si>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</si>
  <si>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</si>
  <si>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</si>
  <si>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</si>
  <si>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</si>
  <si>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</si>
  <si>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</si>
  <si>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</si>
  <si>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</si>
  <si>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</si>
  <si>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</si>
  <si>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</si>
  <si>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</si>
  <si>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</si>
  <si>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</si>
  <si>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</si>
  <si>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</si>
  <si>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</si>
  <si>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</si>
  <si>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</si>
  <si>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</si>
  <si>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</si>
  <si>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</si>
  <si>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</si>
  <si>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</si>
  <si>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</si>
  <si>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</si>
  <si>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</si>
  <si>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</si>
  <si>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</si>
  <si>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</si>
  <si>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</si>
  <si>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</si>
  <si>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</si>
  <si>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</si>
  <si>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</si>
  <si>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</si>
  <si>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</si>
  <si>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</si>
  <si>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</si>
  <si>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</si>
  <si>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</si>
  <si>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</si>
  <si>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</si>
  <si>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</si>
  <si>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</si>
  <si>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</si>
  <si>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</si>
  <si>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</si>
  <si>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</si>
  <si>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</si>
  <si>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</si>
  <si>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</si>
  <si>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</si>
  <si>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</si>
  <si>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</si>
  <si>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</si>
  <si>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</si>
  <si>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</si>
  <si>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</si>
  <si>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</si>
  <si>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</si>
  <si>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</si>
  <si>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</si>
  <si>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</si>
  <si>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</si>
  <si>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</si>
  <si>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</si>
  <si>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</si>
  <si>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</si>
  <si>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</si>
  <si>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</si>
  <si>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</si>
  <si>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</si>
  <si>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</si>
  <si>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</si>
  <si>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</si>
  <si>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</si>
  <si>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</si>
  <si>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</si>
  <si>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</si>
  <si>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</si>
  <si>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</si>
  <si>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</si>
  <si>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</si>
  <si>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</si>
  <si>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</si>
  <si>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</si>
  <si>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</si>
  <si>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</si>
  <si>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</si>
  <si>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</si>
  <si>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</si>
  <si>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</si>
  <si>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</si>
  <si>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</si>
  <si>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</si>
  <si>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</si>
  <si>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</si>
  <si>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</si>
  <si>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</si>
  <si>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</si>
  <si>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</si>
  <si>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</si>
  <si>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</si>
  <si>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</si>
  <si>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</si>
  <si>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</si>
  <si>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</si>
  <si>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</si>
  <si>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</si>
  <si>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</si>
  <si>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</si>
  <si>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</si>
  <si>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</si>
  <si>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</si>
  <si>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</si>
  <si>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</si>
  <si>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</si>
  <si>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</si>
  <si>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</si>
  <si>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</si>
  <si>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</si>
  <si>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</si>
  <si>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</si>
  <si>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</si>
  <si>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</si>
  <si>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</si>
  <si>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</si>
  <si>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</si>
  <si>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</si>
  <si>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</si>
  <si>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</si>
  <si>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</si>
  <si>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</si>
  <si>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</si>
  <si>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</si>
  <si>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</si>
  <si>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</si>
  <si>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</si>
  <si>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</si>
  <si>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</si>
  <si>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</si>
  <si>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</si>
  <si>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</si>
  <si>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</si>
  <si>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</si>
  <si>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</si>
  <si>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</si>
  <si>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</si>
  <si>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</si>
  <si>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</si>
  <si>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</si>
  <si>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</si>
  <si>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</si>
  <si>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</si>
  <si>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</si>
  <si>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</si>
  <si>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</si>
  <si>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</si>
  <si>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</si>
  <si>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</si>
  <si>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</si>
  <si>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</si>
  <si>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</si>
  <si>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</si>
  <si>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</si>
  <si>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</si>
  <si>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</si>
  <si>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</si>
  <si>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</si>
  <si>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</si>
  <si>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</si>
  <si>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</si>
  <si>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</si>
  <si>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</si>
  <si>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</si>
  <si>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</si>
  <si>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</si>
  <si>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</si>
  <si>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</si>
  <si>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</si>
  <si>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</si>
  <si>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</si>
  <si>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</si>
  <si>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</si>
  <si>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</si>
  <si>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</si>
  <si>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</si>
  <si>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</si>
  <si>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</si>
  <si>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</si>
  <si>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</si>
  <si>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</si>
  <si>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</si>
  <si>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</si>
  <si>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</si>
  <si>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</si>
  <si>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</si>
  <si>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</si>
  <si>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</si>
  <si>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</si>
  <si>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</si>
  <si>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</si>
  <si>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</si>
  <si>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</si>
  <si>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</si>
  <si>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</si>
  <si>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</si>
  <si>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</si>
  <si>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</si>
  <si>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</si>
  <si>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</si>
  <si>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</si>
  <si>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</si>
  <si>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</si>
  <si>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</si>
  <si>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</si>
  <si>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</si>
  <si>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</si>
  <si>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</si>
  <si>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</si>
  <si>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</si>
  <si>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</si>
  <si>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</si>
  <si>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</si>
  <si>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</si>
  <si>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</si>
  <si>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</si>
  <si>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</si>
  <si>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</si>
  <si>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</si>
  <si>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</si>
  <si>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</si>
  <si>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</si>
  <si>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</si>
  <si>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</si>
  <si>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</si>
  <si>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</si>
  <si>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</si>
  <si>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</si>
  <si>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</si>
  <si>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</si>
  <si>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</si>
  <si>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</si>
  <si>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</si>
  <si>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</si>
  <si>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</si>
  <si>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</si>
  <si>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</si>
  <si>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</si>
  <si>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</si>
  <si>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</si>
  <si>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</si>
  <si>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</si>
  <si>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</si>
  <si>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</si>
  <si>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</si>
  <si>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</si>
  <si>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</si>
  <si>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</si>
  <si>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</si>
  <si>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</si>
  <si>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</si>
  <si>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</si>
  <si>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</si>
  <si>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</si>
  <si>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</si>
  <si>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</si>
  <si>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</si>
  <si>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</si>
  <si>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</si>
  <si>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</si>
  <si>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</si>
  <si>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</si>
  <si>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</si>
  <si>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</si>
  <si>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</si>
  <si>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</si>
  <si>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</si>
  <si>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</si>
  <si>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</si>
  <si>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</si>
  <si>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</si>
  <si>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</si>
  <si>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</si>
  <si>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</si>
  <si>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</si>
  <si>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</si>
  <si>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</si>
  <si>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</si>
  <si>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</si>
  <si>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</si>
  <si>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</si>
  <si>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</si>
  <si>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</si>
  <si>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</si>
  <si>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</si>
  <si>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</si>
  <si>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</si>
  <si>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</si>
  <si>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</si>
  <si>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</si>
  <si>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</si>
  <si>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</si>
  <si>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</si>
  <si>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</si>
  <si>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</si>
  <si>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</si>
  <si>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</si>
  <si>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</si>
  <si>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</si>
  <si>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</si>
  <si>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</si>
  <si>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</si>
  <si>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</si>
  <si>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</si>
  <si>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</si>
  <si>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</si>
  <si>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</si>
  <si>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</si>
  <si>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</si>
  <si>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</si>
  <si>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</si>
  <si>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</si>
  <si>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</si>
  <si>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</si>
  <si>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</si>
  <si>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</si>
  <si>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</si>
  <si>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</si>
  <si>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</si>
  <si>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</si>
  <si>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</si>
  <si>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</si>
  <si>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</si>
  <si>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</si>
  <si>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</si>
  <si>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</si>
  <si>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</si>
  <si>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</si>
  <si>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</si>
  <si>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</si>
  <si>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</si>
  <si>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</si>
  <si>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</si>
  <si>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</si>
  <si>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</si>
  <si>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</si>
  <si>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</si>
  <si>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</si>
  <si>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</si>
  <si>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</si>
  <si>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</si>
  <si>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</si>
  <si>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</si>
  <si>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</si>
  <si>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</si>
  <si>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</si>
  <si>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</si>
  <si>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</si>
  <si>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</si>
  <si>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</si>
  <si>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</si>
  <si>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</si>
  <si>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</si>
  <si>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</si>
  <si>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</si>
  <si>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</si>
  <si>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</si>
  <si>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</si>
  <si>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</si>
  <si>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</si>
  <si>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</si>
  <si>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</si>
  <si>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</si>
  <si>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</si>
  <si>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</si>
  <si>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</si>
  <si>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</si>
  <si>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</si>
  <si>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</si>
  <si>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</si>
  <si>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</si>
  <si>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</si>
  <si>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</si>
  <si>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</si>
  <si>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</si>
  <si>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</si>
  <si>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</si>
  <si>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</si>
  <si>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</si>
  <si>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</si>
  <si>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</si>
  <si>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</si>
  <si>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</si>
  <si>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</si>
  <si>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</si>
  <si>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</si>
  <si>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</si>
  <si>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</si>
  <si>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</si>
  <si>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</si>
  <si>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</si>
  <si>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</si>
  <si>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</si>
  <si>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</si>
  <si>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</si>
  <si>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</si>
  <si>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</si>
  <si>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</si>
  <si>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</si>
  <si>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</si>
  <si>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</si>
  <si>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</si>
  <si>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</si>
  <si>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</si>
  <si>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</si>
  <si>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</si>
  <si>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</si>
  <si>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</si>
  <si>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</si>
  <si>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</si>
  <si>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</si>
  <si>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</si>
  <si>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</si>
  <si>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</si>
  <si>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</si>
  <si>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</si>
  <si>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</si>
  <si>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</si>
  <si>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</si>
  <si>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</si>
  <si>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</si>
  <si>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</si>
  <si>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</si>
  <si>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</si>
  <si>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</si>
  <si>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</si>
  <si>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</si>
  <si>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</si>
  <si>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</si>
  <si>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</si>
  <si>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</si>
  <si>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</si>
  <si>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</si>
  <si>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</si>
  <si>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</si>
  <si>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</si>
  <si>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</si>
  <si>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</si>
  <si>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</si>
  <si>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</si>
  <si>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</si>
  <si>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</si>
  <si>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</si>
  <si>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</si>
  <si>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</si>
  <si>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</si>
  <si>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</si>
  <si>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</si>
  <si>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</si>
  <si>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</si>
  <si>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</si>
  <si>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</si>
  <si>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</si>
  <si>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</si>
  <si>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</si>
  <si>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</si>
  <si>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</si>
  <si>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</si>
  <si>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</si>
  <si>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</si>
  <si>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</si>
  <si>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</si>
  <si>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</si>
  <si>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</si>
  <si>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</si>
  <si>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</si>
  <si>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</si>
  <si>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</si>
  <si>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</si>
  <si>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</si>
  <si>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</si>
  <si>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</si>
  <si>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</si>
  <si>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</si>
  <si>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</si>
  <si>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</si>
  <si>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</si>
  <si>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</si>
  <si>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</si>
  <si>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</si>
  <si>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</si>
  <si>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</si>
  <si>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</si>
  <si>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</si>
  <si>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</si>
  <si>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</si>
  <si>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</si>
  <si>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</si>
  <si>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</si>
  <si>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</si>
  <si>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</si>
  <si>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</si>
  <si>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</si>
  <si>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</si>
  <si>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</si>
  <si>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</si>
  <si>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</si>
  <si>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</si>
  <si>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</si>
  <si>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</si>
  <si>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</si>
  <si>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</si>
  <si>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</si>
  <si>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</si>
  <si>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</si>
  <si>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</si>
  <si>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</si>
  <si>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</si>
  <si>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</si>
  <si>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</si>
  <si>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</si>
  <si>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</si>
  <si>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</si>
  <si>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</si>
  <si>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</si>
  <si>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</si>
  <si>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</si>
  <si>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</si>
  <si>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</si>
  <si>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</si>
  <si>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</si>
  <si>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</si>
  <si>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</si>
  <si>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</si>
  <si>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</si>
  <si>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</si>
  <si>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</si>
  <si>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</si>
  <si>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</si>
  <si>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</si>
  <si>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</si>
  <si>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</si>
  <si>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</si>
  <si>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</si>
  <si>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</si>
  <si>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</si>
  <si>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</si>
  <si>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</si>
  <si>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</si>
  <si>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</si>
  <si>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</si>
  <si>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</si>
  <si>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</si>
  <si>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</si>
  <si>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</si>
  <si>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</si>
  <si>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</si>
  <si>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</si>
  <si>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</si>
  <si>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</si>
  <si>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</si>
  <si>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</si>
  <si>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</si>
  <si>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</si>
  <si>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</si>
  <si>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</si>
  <si>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</si>
  <si>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</si>
  <si>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</si>
  <si>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</si>
  <si>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</si>
  <si>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</si>
  <si>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</si>
  <si>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</si>
  <si>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</si>
  <si>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</si>
  <si>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</si>
  <si>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</si>
  <si>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</si>
  <si>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</si>
  <si>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</si>
  <si>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</si>
  <si>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</si>
  <si>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</si>
  <si>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</si>
  <si>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</si>
  <si>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</si>
  <si>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</si>
  <si>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</si>
  <si>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</si>
  <si>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</si>
  <si>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</si>
  <si>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</si>
  <si>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</si>
  <si>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</si>
  <si>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</si>
  <si>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</si>
  <si>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</si>
  <si>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</si>
  <si>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</si>
  <si>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</si>
  <si>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</si>
  <si>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</si>
  <si>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</si>
  <si>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</si>
  <si>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</si>
  <si>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</si>
  <si>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</si>
  <si>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</si>
  <si>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</si>
  <si>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</si>
  <si>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</si>
  <si>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</si>
  <si>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</si>
  <si>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</si>
  <si>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</si>
  <si>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</si>
  <si>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</si>
  <si>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</si>
  <si>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</si>
  <si>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</si>
  <si>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</si>
  <si>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</si>
  <si>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</si>
  <si>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</si>
  <si>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</si>
  <si>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</si>
  <si>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</si>
  <si>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</si>
  <si>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</si>
  <si>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</si>
  <si>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</si>
  <si>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</si>
  <si>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</si>
  <si>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</si>
  <si>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</si>
  <si>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</si>
  <si>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</si>
  <si>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</si>
  <si>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</si>
  <si>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</si>
  <si>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</si>
  <si>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</si>
  <si>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</si>
  <si>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</si>
  <si>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</si>
  <si>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</si>
  <si>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</si>
  <si>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</si>
  <si>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</si>
  <si>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</si>
  <si>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</si>
  <si>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</si>
  <si>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</si>
  <si>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</si>
  <si>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</si>
  <si>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</si>
  <si>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</si>
  <si>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</si>
  <si>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</si>
  <si>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</si>
  <si>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</si>
  <si>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</si>
  <si>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</si>
  <si>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</si>
  <si>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</si>
  <si>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</si>
  <si>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</si>
  <si>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</si>
  <si>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</si>
  <si>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</si>
  <si>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</si>
  <si>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</si>
  <si>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</si>
  <si>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</si>
  <si>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</si>
  <si>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</si>
  <si>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</si>
  <si>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</si>
  <si>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</si>
  <si>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</si>
  <si>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</si>
  <si>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</si>
  <si>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</si>
  <si>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</si>
  <si>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</si>
  <si>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</si>
  <si>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</si>
  <si>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</si>
  <si>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</si>
  <si>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</si>
  <si>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</si>
  <si>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</si>
  <si>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</si>
  <si>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</si>
  <si>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</si>
  <si>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</si>
  <si>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</si>
  <si>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</si>
  <si>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</si>
  <si>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</si>
  <si>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</si>
  <si>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</si>
  <si>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</si>
  <si>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</si>
  <si>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</si>
  <si>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</si>
  <si>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</si>
  <si>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</si>
  <si>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</si>
  <si>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</si>
  <si>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</si>
  <si>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</si>
  <si>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</si>
  <si>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</si>
  <si>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</si>
  <si>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</si>
  <si>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</si>
  <si>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</si>
  <si>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</si>
  <si>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</si>
  <si>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</si>
  <si>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</si>
  <si>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</si>
  <si>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</si>
  <si>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</si>
  <si>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</si>
  <si>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</si>
  <si>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</si>
  <si>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</si>
  <si>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</si>
  <si>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</si>
  <si>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</si>
  <si>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</si>
  <si>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</si>
  <si>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</si>
  <si>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</si>
  <si>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</si>
  <si>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</si>
  <si>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</si>
  <si>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</si>
  <si>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</si>
  <si>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</si>
  <si>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</si>
  <si>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</si>
  <si>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</si>
  <si>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</si>
  <si>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</si>
  <si>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</si>
  <si>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</si>
  <si>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</si>
  <si>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</si>
  <si>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</si>
  <si>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</si>
  <si>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</si>
  <si>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</si>
  <si>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</si>
  <si>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</si>
  <si>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</si>
  <si>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</si>
  <si>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</si>
  <si>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</si>
  <si>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</si>
  <si>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</si>
  <si>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</si>
  <si>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</si>
  <si>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</si>
  <si>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</si>
  <si>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</si>
  <si>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</si>
  <si>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</si>
  <si>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</si>
  <si>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</si>
  <si>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</si>
  <si>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</si>
  <si>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</si>
  <si>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</si>
  <si>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</si>
  <si>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</si>
  <si>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</si>
  <si>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</si>
  <si>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</si>
  <si>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</si>
  <si>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</si>
  <si>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</si>
  <si>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</si>
  <si>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</si>
  <si>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</si>
  <si>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</si>
  <si>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</si>
  <si>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</si>
  <si>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</si>
  <si>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</si>
  <si>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</si>
  <si>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</si>
  <si>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</si>
  <si>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</si>
  <si>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</si>
  <si>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</si>
  <si>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</si>
  <si>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</si>
  <si>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</si>
  <si>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</si>
  <si>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</si>
  <si>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</si>
  <si>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</si>
  <si>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</si>
  <si>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</si>
  <si>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</si>
  <si>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</si>
  <si>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</si>
  <si>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</si>
  <si>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</si>
  <si>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</si>
  <si>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</si>
  <si>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</si>
  <si>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</si>
  <si>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</si>
  <si>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</si>
  <si>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</si>
  <si>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</si>
  <si>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</si>
  <si>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</si>
  <si>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</si>
  <si>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</si>
  <si>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</si>
  <si>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</si>
  <si>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</si>
  <si>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</si>
  <si>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</si>
  <si>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</si>
  <si>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</si>
  <si>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</si>
  <si>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</si>
  <si>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</si>
  <si>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</si>
  <si>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</si>
  <si>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</si>
  <si>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</si>
  <si>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</si>
  <si>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</si>
  <si>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</si>
  <si>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</si>
  <si>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</si>
  <si>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</si>
  <si>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</si>
  <si>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</si>
  <si>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</si>
  <si>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</si>
  <si>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</si>
  <si>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</si>
  <si>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</si>
  <si>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</si>
  <si>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</si>
  <si>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</si>
  <si>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</si>
  <si>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</si>
  <si>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</si>
  <si>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</si>
  <si>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</si>
  <si>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</si>
  <si>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</si>
  <si>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</si>
  <si>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</si>
  <si>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</si>
  <si>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</si>
  <si>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</si>
  <si>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</si>
  <si>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</si>
  <si>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</si>
  <si>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</si>
  <si>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</si>
  <si>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</si>
  <si>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</si>
  <si>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</si>
  <si>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</si>
  <si>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</si>
  <si>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</si>
  <si>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</si>
  <si>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</si>
  <si>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</si>
  <si>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</si>
  <si>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</si>
  <si>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</si>
  <si>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</si>
  <si>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</si>
  <si>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</si>
  <si>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</si>
  <si>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</si>
  <si>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</si>
  <si>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</si>
  <si>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</si>
  <si>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</si>
  <si>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</si>
  <si>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</si>
  <si>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</si>
  <si>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</si>
  <si>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</si>
  <si>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</si>
  <si>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</si>
  <si>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</si>
  <si>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</si>
  <si>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</si>
  <si>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</si>
  <si>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</si>
  <si>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</si>
  <si>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</si>
  <si>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</si>
  <si>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</si>
  <si>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</si>
  <si>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</si>
  <si>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</si>
  <si>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</si>
  <si>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</si>
  <si>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</si>
  <si>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</si>
  <si>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</si>
  <si>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</si>
  <si>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</si>
  <si>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</si>
  <si>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</si>
  <si>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</si>
  <si>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</si>
  <si>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</si>
  <si>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</si>
  <si>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</si>
  <si>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</si>
  <si>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</si>
  <si>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</si>
  <si>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</si>
  <si>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</si>
  <si>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</si>
  <si>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</si>
  <si>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</si>
  <si>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</si>
  <si>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</si>
  <si>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</si>
  <si>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</si>
  <si>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</si>
  <si>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</si>
  <si>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</si>
  <si>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</si>
  <si>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</si>
  <si>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</si>
  <si>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</si>
  <si>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</si>
  <si>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</si>
  <si>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</si>
  <si>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</si>
  <si>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</si>
  <si>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</si>
  <si>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</si>
  <si>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</si>
  <si>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</si>
  <si>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</si>
  <si>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</si>
  <si>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</si>
  <si>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</si>
  <si>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</si>
  <si>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</si>
  <si>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</si>
  <si>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</si>
  <si>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</si>
  <si>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</si>
  <si>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</si>
  <si>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</si>
  <si>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</si>
  <si>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</si>
  <si>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</si>
  <si>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</si>
  <si>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</si>
  <si>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</si>
  <si>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</si>
  <si>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</si>
  <si>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</si>
  <si>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</si>
  <si>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</si>
  <si>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</si>
  <si>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</si>
  <si>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</si>
  <si>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</si>
  <si>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</si>
  <si>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</si>
  <si>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</si>
  <si>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</si>
  <si>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</si>
  <si>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</si>
  <si>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</si>
  <si>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</si>
  <si>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</si>
  <si>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</si>
  <si>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</si>
  <si>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</si>
  <si>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</si>
  <si>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</si>
  <si>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</si>
  <si>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</si>
  <si>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</si>
  <si>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</si>
  <si>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</si>
  <si>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</si>
  <si>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</si>
  <si>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</si>
  <si>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</si>
  <si>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</si>
  <si>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</si>
  <si>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</si>
  <si>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</si>
  <si>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</si>
  <si>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</si>
  <si>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</si>
  <si>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</si>
  <si>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</si>
  <si>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</si>
  <si>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</si>
  <si>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</si>
  <si>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</si>
  <si>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</si>
  <si>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</si>
  <si>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</si>
  <si>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</si>
  <si>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</si>
  <si>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</si>
  <si>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</si>
  <si>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</si>
  <si>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</si>
  <si>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</si>
  <si>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</si>
  <si>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</si>
  <si>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</si>
  <si>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</si>
  <si>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</si>
  <si>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</si>
  <si>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</si>
  <si>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</si>
  <si>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</si>
  <si>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</si>
  <si>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</si>
  <si>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</si>
  <si>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</si>
  <si>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</si>
  <si>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</si>
  <si>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</si>
  <si>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</si>
  <si>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</si>
  <si>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</si>
  <si>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</si>
  <si>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</si>
  <si>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</si>
  <si>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</si>
  <si>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</si>
  <si>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</si>
  <si>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</si>
  <si>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</si>
  <si>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</si>
  <si>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</si>
  <si>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</si>
  <si>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</si>
  <si>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</si>
  <si>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</si>
  <si>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</si>
  <si>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</si>
  <si>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</si>
  <si>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</si>
  <si>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</si>
  <si>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</si>
  <si>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</si>
  <si>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</si>
  <si>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</si>
  <si>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</si>
  <si>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</si>
  <si>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</si>
  <si>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</si>
  <si>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</si>
  <si>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</si>
  <si>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</si>
  <si>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</si>
  <si>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</si>
  <si>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</si>
  <si>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</si>
  <si>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</si>
  <si>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</si>
  <si>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</si>
  <si>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</si>
  <si>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</si>
  <si>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</si>
  <si>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</si>
  <si>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</si>
  <si>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</si>
  <si>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</si>
  <si>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</si>
  <si>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</si>
  <si>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</si>
  <si>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</si>
  <si>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</si>
  <si>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</si>
  <si>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</si>
  <si>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</si>
  <si>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</si>
  <si>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</si>
  <si>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</si>
  <si>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</si>
  <si>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</si>
  <si>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</si>
  <si>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</si>
  <si>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</si>
  <si>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</si>
  <si>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</si>
  <si>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</si>
  <si>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</si>
  <si>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</si>
  <si>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</si>
  <si>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</si>
  <si>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</si>
  <si>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</si>
  <si>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</si>
  <si>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</si>
  <si>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</si>
  <si>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</si>
  <si>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</si>
  <si>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</si>
  <si>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</si>
  <si>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</si>
  <si>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</si>
  <si>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</si>
  <si>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</si>
  <si>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</si>
  <si>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</si>
  <si>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</si>
  <si>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</si>
  <si>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</si>
  <si>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</si>
  <si>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</si>
  <si>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</si>
  <si>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</si>
  <si>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</si>
  <si>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</si>
  <si>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</si>
  <si>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</si>
  <si>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</si>
  <si>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</si>
  <si>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</si>
  <si>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</si>
  <si>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</si>
  <si>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</si>
  <si>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</si>
  <si>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</si>
  <si>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</si>
  <si>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</si>
  <si>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</si>
  <si>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</si>
  <si>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</si>
  <si>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</si>
  <si>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</si>
  <si>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</si>
  <si>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</si>
  <si>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</si>
  <si>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</si>
  <si>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</si>
  <si>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</si>
  <si>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</si>
  <si>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</si>
  <si>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</si>
  <si>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</si>
  <si>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</si>
  <si>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</si>
  <si>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</si>
  <si>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</si>
  <si>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</si>
  <si>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</si>
  <si>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</si>
  <si>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</si>
  <si>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</si>
  <si>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</si>
  <si>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</si>
  <si>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</si>
  <si>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</si>
  <si>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</si>
  <si>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</si>
  <si>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</si>
  <si>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</si>
  <si>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</si>
  <si>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</si>
  <si>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</si>
  <si>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</si>
  <si>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</si>
  <si>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</si>
  <si>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</si>
  <si>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</si>
  <si>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</si>
  <si>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</si>
  <si>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</si>
  <si>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</si>
  <si>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</si>
  <si>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</si>
  <si>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</si>
  <si>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</si>
  <si>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</si>
  <si>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</si>
  <si>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</si>
  <si>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</si>
  <si>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</si>
  <si>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</si>
  <si>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</si>
  <si>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</si>
  <si>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</si>
  <si>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</si>
  <si>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</si>
  <si>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</si>
  <si>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</si>
  <si>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</si>
  <si>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</si>
  <si>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</si>
  <si>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</si>
  <si>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</si>
  <si>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</si>
  <si>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</si>
  <si>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</si>
  <si>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</si>
  <si>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</si>
  <si>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</si>
  <si>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</si>
  <si>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</si>
  <si>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</si>
  <si>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</si>
  <si>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</si>
  <si>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</si>
  <si>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</si>
  <si>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</si>
  <si>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</si>
  <si>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</si>
  <si>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</si>
  <si>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</si>
  <si>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</si>
  <si>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</si>
  <si>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</si>
  <si>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</si>
  <si>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</si>
  <si>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</si>
  <si>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</si>
  <si>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</si>
  <si>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</si>
  <si>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</si>
  <si>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</si>
  <si>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</si>
  <si>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</si>
  <si>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</si>
  <si>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</si>
  <si>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</si>
  <si>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</si>
  <si>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</si>
  <si>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</si>
  <si>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</si>
  <si>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</si>
  <si>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</si>
  <si>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</si>
  <si>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</si>
  <si>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</si>
  <si>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</si>
  <si>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</si>
  <si>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</si>
  <si>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</si>
  <si>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</si>
  <si>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</si>
  <si>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</si>
  <si>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</si>
  <si>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</si>
  <si>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</si>
  <si>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</si>
  <si>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</si>
  <si>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</si>
  <si>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</si>
  <si>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</si>
  <si>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</si>
  <si>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</si>
  <si>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</si>
  <si>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</si>
  <si>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</si>
  <si>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</si>
  <si>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</si>
  <si>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</si>
  <si>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</si>
  <si>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</si>
  <si>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</si>
  <si>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</si>
  <si>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</si>
  <si>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</si>
  <si>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</si>
  <si>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</si>
  <si>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</si>
  <si>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</si>
  <si>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</si>
  <si>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</si>
  <si>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</si>
  <si>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</si>
  <si>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</si>
  <si>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</si>
  <si>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</si>
  <si>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</si>
  <si>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</si>
  <si>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</si>
  <si>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</si>
  <si>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</si>
  <si>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</si>
  <si>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</si>
  <si>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</si>
  <si>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</si>
  <si>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</si>
  <si>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</si>
  <si>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</si>
  <si>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</si>
  <si>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</si>
  <si>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</si>
  <si>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</si>
  <si>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</si>
  <si>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</si>
  <si>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</si>
  <si>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</si>
  <si>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</si>
  <si>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</si>
  <si>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</si>
  <si>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</si>
  <si>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</si>
  <si>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</si>
  <si>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</si>
  <si>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</si>
  <si>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</si>
  <si>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</si>
  <si>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</si>
  <si>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</si>
  <si>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</si>
  <si>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</si>
  <si>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</si>
  <si>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</si>
  <si>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</si>
  <si>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</si>
  <si>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</si>
  <si>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</si>
  <si>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</si>
  <si>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</si>
  <si>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</si>
  <si>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</si>
  <si>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</si>
  <si>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</si>
  <si>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</si>
  <si>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</si>
  <si>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</si>
  <si>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</si>
  <si>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</si>
  <si>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</si>
  <si>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</si>
  <si>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</si>
  <si>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</si>
  <si>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</si>
  <si>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</si>
  <si>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</si>
  <si>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</si>
  <si>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</si>
  <si>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</si>
  <si>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</si>
  <si>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</si>
  <si>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</si>
  <si>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</si>
  <si>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</si>
  <si>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</si>
  <si>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</si>
  <si>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</si>
  <si>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</si>
  <si>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</si>
  <si>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</si>
  <si>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</si>
  <si>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</si>
  <si>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</si>
  <si>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</si>
  <si>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</si>
  <si>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</si>
  <si>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</si>
  <si>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</si>
  <si>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</si>
  <si>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</si>
  <si>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</si>
  <si>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</si>
  <si>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</si>
  <si>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</si>
  <si>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</si>
  <si>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</si>
  <si>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</si>
  <si>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</si>
  <si>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</si>
  <si>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</si>
  <si>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</si>
  <si>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</si>
  <si>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</si>
  <si>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</si>
  <si>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</si>
  <si>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</si>
  <si>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</si>
  <si>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</si>
  <si>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</si>
  <si>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</si>
  <si>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</si>
  <si>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</si>
  <si>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</si>
  <si>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</si>
  <si>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</si>
  <si>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</si>
  <si>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</si>
  <si>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</si>
  <si>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</si>
  <si>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</si>
  <si>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</si>
  <si>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</si>
  <si>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</si>
  <si>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</si>
  <si>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</si>
  <si>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</si>
  <si>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</si>
  <si>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</si>
  <si>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</si>
  <si>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</si>
  <si>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</si>
  <si>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</si>
  <si>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</si>
  <si>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</si>
  <si>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</si>
  <si>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</si>
  <si>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</si>
  <si>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</si>
  <si>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</si>
  <si>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</si>
  <si>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</si>
  <si>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</si>
  <si>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</si>
  <si>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</si>
  <si>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</si>
  <si>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</si>
  <si>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</si>
  <si>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</si>
  <si>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</si>
  <si>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</si>
  <si>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</si>
  <si>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</si>
  <si>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</si>
  <si>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</si>
  <si>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</si>
  <si>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</si>
  <si>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</si>
  <si>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</si>
  <si>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</si>
  <si>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</si>
  <si>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</si>
  <si>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</si>
  <si>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</si>
  <si>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</si>
  <si>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</si>
  <si>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</si>
  <si>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</si>
  <si>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</si>
  <si>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</si>
  <si>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</si>
  <si>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</si>
  <si>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</si>
  <si>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</si>
  <si>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</si>
  <si>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</si>
  <si>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</si>
  <si>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</si>
  <si>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</si>
  <si>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</si>
  <si>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</si>
  <si>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</si>
  <si>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</si>
  <si>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</si>
  <si>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</si>
  <si>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</si>
  <si>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</si>
  <si>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</si>
  <si>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</si>
  <si>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</si>
  <si>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</si>
  <si>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</si>
  <si>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</si>
  <si>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</si>
  <si>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</si>
  <si>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</si>
  <si>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</si>
  <si>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</si>
  <si>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</si>
  <si>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</si>
  <si>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</si>
  <si>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</si>
  <si>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</si>
  <si>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</si>
  <si>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</si>
  <si>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</si>
  <si>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</si>
  <si>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</si>
  <si>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</si>
  <si>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</si>
  <si>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</si>
  <si>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</si>
  <si>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</si>
  <si>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</si>
  <si>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</si>
  <si>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</si>
  <si>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</si>
  <si>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</si>
  <si>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</si>
  <si>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</si>
  <si>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</si>
  <si>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</si>
  <si>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</si>
  <si>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</si>
  <si>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</si>
  <si>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</si>
  <si>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</si>
  <si>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</si>
  <si>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</si>
  <si>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</si>
  <si>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</si>
  <si>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</si>
  <si>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</si>
  <si>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</si>
  <si>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</si>
  <si>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</si>
  <si>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</si>
  <si>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</si>
  <si>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</si>
  <si>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</si>
  <si>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</si>
  <si>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</si>
  <si>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</si>
  <si>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</si>
  <si>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</si>
  <si>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</si>
  <si>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</si>
  <si>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</si>
  <si>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</si>
  <si>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</si>
  <si>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</si>
  <si>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</si>
  <si>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</si>
  <si>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</si>
  <si>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</si>
  <si>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</si>
  <si>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</si>
  <si>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</si>
  <si>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</si>
  <si>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</si>
  <si>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</si>
  <si>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</si>
  <si>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</si>
  <si>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</si>
  <si>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</si>
  <si>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</si>
  <si>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</si>
  <si>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</si>
  <si>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</si>
  <si>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</si>
  <si>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</si>
  <si>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</si>
  <si>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</si>
  <si>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</si>
  <si>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</si>
  <si>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</si>
  <si>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</si>
  <si>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</si>
  <si>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</si>
  <si>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</si>
  <si>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</si>
  <si>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</si>
  <si>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</si>
  <si>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</si>
  <si>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</si>
  <si>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</si>
  <si>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</si>
  <si>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</si>
  <si>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</si>
  <si>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</si>
  <si>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</si>
  <si>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</si>
  <si>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</si>
  <si>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</si>
  <si>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</si>
  <si>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</si>
  <si>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</si>
  <si>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</si>
  <si>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</si>
  <si>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</si>
  <si>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</si>
  <si>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</si>
  <si>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</si>
  <si>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</si>
  <si>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</si>
  <si>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</si>
  <si>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</si>
  <si>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</si>
  <si>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</si>
  <si>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</si>
  <si>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</si>
  <si>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</si>
  <si>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</si>
  <si>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</si>
  <si>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</si>
  <si>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</si>
  <si>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</si>
  <si>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</si>
  <si>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</si>
  <si>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</si>
  <si>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</si>
  <si>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</si>
  <si>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</si>
  <si>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</si>
  <si>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</si>
  <si>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</si>
  <si>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</si>
  <si>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</si>
  <si>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</si>
  <si>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</si>
  <si>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</si>
  <si>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</si>
  <si>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</si>
  <si>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</si>
  <si>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</si>
  <si>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</si>
  <si>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</si>
  <si>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</si>
  <si>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</si>
  <si>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</si>
  <si>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</si>
  <si>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</si>
  <si>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</si>
  <si>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</si>
  <si>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</si>
  <si>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</si>
  <si>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</si>
  <si>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</si>
  <si>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</si>
  <si>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</si>
  <si>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</si>
  <si>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</si>
  <si>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</si>
  <si>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</si>
  <si>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</si>
  <si>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</si>
  <si>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</si>
  <si>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</si>
  <si>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</si>
  <si>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</si>
  <si>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</si>
  <si>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</si>
  <si>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</si>
  <si>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</si>
  <si>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</si>
  <si>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</si>
  <si>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</si>
  <si>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</si>
  <si>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</si>
  <si>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</si>
  <si>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</si>
  <si>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</si>
  <si>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</si>
  <si>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</si>
  <si>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</si>
  <si>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</si>
  <si>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</si>
  <si>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</si>
  <si>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</si>
  <si>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</si>
  <si>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</si>
  <si>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</si>
  <si>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</si>
  <si>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</si>
  <si>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</si>
  <si>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</si>
  <si>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</si>
  <si>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</si>
  <si>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</si>
  <si>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</si>
  <si>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</si>
  <si>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</si>
  <si>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</si>
  <si>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</si>
  <si>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</si>
  <si>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</si>
  <si>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</si>
  <si>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</si>
  <si>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</si>
  <si>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</si>
  <si>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</si>
  <si>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</si>
  <si>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</si>
  <si>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</si>
  <si>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</si>
  <si>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</si>
  <si>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</si>
  <si>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</si>
  <si>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</si>
  <si>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</si>
  <si>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</si>
  <si>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</si>
  <si>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</si>
  <si>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</si>
  <si>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</si>
  <si>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</si>
  <si>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</si>
  <si>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</si>
  <si>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</si>
  <si>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</si>
  <si>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</si>
  <si>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</si>
  <si>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</si>
  <si>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</si>
  <si>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</si>
  <si>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</si>
  <si>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</si>
  <si>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</si>
  <si>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</si>
  <si>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</si>
  <si>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</si>
  <si>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</si>
  <si>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</si>
  <si>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</si>
  <si>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</si>
  <si>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</si>
  <si>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</si>
  <si>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</si>
  <si>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</si>
  <si>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</si>
  <si>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</si>
  <si>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</si>
  <si>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</si>
  <si>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</si>
  <si>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</si>
  <si>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</si>
  <si>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</si>
  <si>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</si>
  <si>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</si>
  <si>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</si>
  <si>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</si>
  <si>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</si>
  <si>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</si>
  <si>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</si>
  <si>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</si>
  <si>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</si>
  <si>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</si>
  <si>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</si>
  <si>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</si>
  <si>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</si>
  <si>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</si>
  <si>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</si>
  <si>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</si>
  <si>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</si>
  <si>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</si>
  <si>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</si>
  <si>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</si>
  <si>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</si>
  <si>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</si>
  <si>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</si>
  <si>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</si>
  <si>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</si>
  <si>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</si>
  <si>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</si>
  <si>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</si>
  <si>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</si>
  <si>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</si>
  <si>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</si>
  <si>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</si>
  <si>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</si>
  <si>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</si>
  <si>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</si>
  <si>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</si>
  <si>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</si>
  <si>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</si>
  <si>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</si>
  <si>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</si>
  <si>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</si>
  <si>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</si>
  <si>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</si>
  <si>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</si>
  <si>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</si>
  <si>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</si>
  <si>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</si>
  <si>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</si>
  <si>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</si>
  <si>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</si>
  <si>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</si>
  <si>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</si>
  <si>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</si>
  <si>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</si>
  <si>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</si>
  <si>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</si>
  <si>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</si>
  <si>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</si>
  <si>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</si>
  <si>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</si>
  <si>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</si>
  <si>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</si>
  <si>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</si>
  <si>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</si>
  <si>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</si>
  <si>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</si>
  <si>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</si>
  <si>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</si>
  <si>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</si>
  <si>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</si>
  <si>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</si>
  <si>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</si>
  <si>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</si>
  <si>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</si>
  <si>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</si>
  <si>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</si>
  <si>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</si>
  <si>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</si>
  <si>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</si>
  <si>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</si>
  <si>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</si>
  <si>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</si>
  <si>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</si>
  <si>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</si>
  <si>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</si>
  <si>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</si>
  <si>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</si>
  <si>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</si>
  <si>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</si>
  <si>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</si>
  <si>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</si>
  <si>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</si>
  <si>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</si>
  <si>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</si>
  <si>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</si>
  <si>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</si>
  <si>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</si>
  <si>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</si>
  <si>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</si>
  <si>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</si>
  <si>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</si>
  <si>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</si>
  <si>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</si>
  <si>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</si>
  <si>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</si>
  <si>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</si>
  <si>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</si>
  <si>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</si>
  <si>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</si>
  <si>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</si>
  <si>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</si>
  <si>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</si>
  <si>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</si>
  <si>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</si>
  <si>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</si>
  <si>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</si>
  <si>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</si>
  <si>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</si>
  <si>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</si>
  <si>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</si>
  <si>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</si>
  <si>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</si>
  <si>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</si>
  <si>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</si>
  <si>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</si>
  <si>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</si>
  <si>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</si>
  <si>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</si>
  <si>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</si>
  <si>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</si>
  <si>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</si>
  <si>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</si>
  <si>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</si>
  <si>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</si>
  <si>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</si>
  <si>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</si>
  <si>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</si>
  <si>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</si>
  <si>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</si>
  <si>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</si>
  <si>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</si>
  <si>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</si>
  <si>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</si>
  <si>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</si>
  <si>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</si>
  <si>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</si>
  <si>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</si>
  <si>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</si>
  <si>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</si>
  <si>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</si>
  <si>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</si>
  <si>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</si>
  <si>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</si>
  <si>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</si>
  <si>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</si>
  <si>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</si>
  <si>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</si>
  <si>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</si>
  <si>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</si>
  <si>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</si>
  <si>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</si>
  <si>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</si>
  <si>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</si>
  <si>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</si>
  <si>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</si>
  <si>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</si>
  <si>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</si>
  <si>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</si>
  <si>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</si>
  <si>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</si>
  <si>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</si>
  <si>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</si>
  <si>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</si>
  <si>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</si>
  <si>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</si>
  <si>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</si>
  <si>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</si>
  <si>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</si>
  <si>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</si>
  <si>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</si>
  <si>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</si>
  <si>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</si>
  <si>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</si>
  <si>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</si>
  <si>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</si>
  <si>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</si>
  <si>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</si>
  <si>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</si>
  <si>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</si>
  <si>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</si>
  <si>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</si>
  <si>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</si>
  <si>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</si>
  <si>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</si>
  <si>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</si>
  <si>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</si>
  <si>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</si>
  <si>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</si>
  <si>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</si>
  <si>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</si>
  <si>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</si>
  <si>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</si>
  <si>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</si>
  <si>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</si>
  <si>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</si>
  <si>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</si>
  <si>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</si>
  <si>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</si>
  <si>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</si>
  <si>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</si>
  <si>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</si>
  <si>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</si>
  <si>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</si>
  <si>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</si>
  <si>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</si>
  <si>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</si>
  <si>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</si>
  <si>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</si>
  <si>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</si>
  <si>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</si>
  <si>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</si>
  <si>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</si>
  <si>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</si>
  <si>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</si>
  <si>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</si>
  <si>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</si>
  <si>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</si>
  <si>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</si>
  <si>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</si>
  <si>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</si>
  <si>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</si>
  <si>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</si>
  <si>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</si>
  <si>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</si>
  <si>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</si>
  <si>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</si>
  <si>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</si>
  <si>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</si>
  <si>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</si>
  <si>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</si>
  <si>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</si>
  <si>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</si>
  <si>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</si>
  <si>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</si>
  <si>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</si>
  <si>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</si>
  <si>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</si>
  <si>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</si>
  <si>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</si>
  <si>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</si>
  <si>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</si>
  <si>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</si>
  <si>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</si>
  <si>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</si>
  <si>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</si>
  <si>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</si>
  <si>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</si>
  <si>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</si>
  <si>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</si>
  <si>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</si>
  <si>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</si>
  <si>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</si>
  <si>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</si>
  <si>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</si>
  <si>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</si>
  <si>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</si>
  <si>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</si>
  <si>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</si>
  <si>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</si>
  <si>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</si>
  <si>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</si>
  <si>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</si>
  <si>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</si>
  <si>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</si>
  <si>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</si>
  <si>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</si>
  <si>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</si>
  <si>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</si>
  <si>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</si>
  <si>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</si>
  <si>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</si>
  <si>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</si>
  <si>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</si>
  <si>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</si>
  <si>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</si>
  <si>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</si>
  <si>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</si>
  <si>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</si>
  <si>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</si>
  <si>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</si>
  <si>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</si>
  <si>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</si>
  <si>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</si>
  <si>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</si>
  <si>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</si>
  <si>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</si>
  <si>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</si>
  <si>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</si>
  <si>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</si>
  <si>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</si>
  <si>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</si>
  <si>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</si>
  <si>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</si>
  <si>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</si>
  <si>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</si>
  <si>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</si>
  <si>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</si>
  <si>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</si>
  <si>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</si>
  <si>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</si>
  <si>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</si>
  <si>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</si>
  <si>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</si>
  <si>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</si>
  <si>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</si>
  <si>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</si>
  <si>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</si>
  <si>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</si>
  <si>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</si>
  <si>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</si>
  <si>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</si>
  <si>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</si>
  <si>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</si>
  <si>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</si>
  <si>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</si>
  <si>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</si>
  <si>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</si>
  <si>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</si>
  <si>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</si>
  <si>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</si>
  <si>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</si>
  <si>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</si>
  <si>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</si>
  <si>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</si>
  <si>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</si>
  <si>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</si>
  <si>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</si>
  <si>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</si>
  <si>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</si>
  <si>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</si>
  <si>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</si>
  <si>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</si>
  <si>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</si>
  <si>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</si>
  <si>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</si>
  <si>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</si>
  <si>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</si>
  <si>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</si>
  <si>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</si>
  <si>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</si>
  <si>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</si>
  <si>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</si>
  <si>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</si>
  <si>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</si>
  <si>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</si>
  <si>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</si>
  <si>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</si>
  <si>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</si>
  <si>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</si>
  <si>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</si>
  <si>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</si>
  <si>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</si>
  <si>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</si>
  <si>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</si>
  <si>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</si>
  <si>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</si>
  <si>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</si>
  <si>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</si>
  <si>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</si>
  <si>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</si>
  <si>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</si>
  <si>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</si>
  <si>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</si>
  <si>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</si>
  <si>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</si>
  <si>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</si>
  <si>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</si>
  <si>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</si>
  <si>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</si>
  <si>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</si>
  <si>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</si>
  <si>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</si>
  <si>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</si>
  <si>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</si>
  <si>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</si>
  <si>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</si>
  <si>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</si>
  <si>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</si>
  <si>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</si>
  <si>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</si>
  <si>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</si>
  <si>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</si>
  <si>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</si>
  <si>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</si>
  <si>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</si>
  <si>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</si>
  <si>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</si>
  <si>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</si>
  <si>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</si>
  <si>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</si>
  <si>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</si>
  <si>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</si>
  <si>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</si>
  <si>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</si>
  <si>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</si>
  <si>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</si>
  <si>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</si>
  <si>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</si>
  <si>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</si>
  <si>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</si>
  <si>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</si>
  <si>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</si>
  <si>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</si>
  <si>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</si>
  <si>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</si>
  <si>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</si>
  <si>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</si>
  <si>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</si>
  <si>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</si>
  <si>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</si>
  <si>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</si>
  <si>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</si>
  <si>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</si>
  <si>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</si>
  <si>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</si>
  <si>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</si>
  <si>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</si>
  <si>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</si>
  <si>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</si>
  <si>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</si>
  <si>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</si>
  <si>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</si>
  <si>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</si>
  <si>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</si>
  <si>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</si>
  <si>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</si>
  <si>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</si>
  <si>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</si>
  <si>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</si>
  <si>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</si>
  <si>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</si>
  <si>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</si>
  <si>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</si>
  <si>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</si>
  <si>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</si>
  <si>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</si>
  <si>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</si>
  <si>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</si>
  <si>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</si>
  <si>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</si>
  <si>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</si>
  <si>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</si>
  <si>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</si>
  <si>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</si>
  <si>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</si>
  <si>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</si>
  <si>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</si>
  <si>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</si>
  <si>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</si>
  <si>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</si>
  <si>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</si>
  <si>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</si>
  <si>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</si>
  <si>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</si>
  <si>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</si>
  <si>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</si>
  <si>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</si>
  <si>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</si>
  <si>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</si>
  <si>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</si>
  <si>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</si>
  <si>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</si>
  <si>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</si>
  <si>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</si>
  <si>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</si>
  <si>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</si>
  <si>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</si>
  <si>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</si>
  <si>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</si>
  <si>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</si>
  <si>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</si>
  <si>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</si>
  <si>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</si>
  <si>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</si>
  <si>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</si>
  <si>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</si>
  <si>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</si>
  <si>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</si>
  <si>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</si>
  <si>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</si>
  <si>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</si>
  <si>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</si>
  <si>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</si>
  <si>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</si>
  <si>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</si>
  <si>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</si>
  <si>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</si>
  <si>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</si>
  <si>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</si>
  <si>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</si>
  <si>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</si>
  <si>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</si>
  <si>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</si>
  <si>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</si>
  <si>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</si>
  <si>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</si>
  <si>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</si>
  <si>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</si>
  <si>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</si>
  <si>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</si>
  <si>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</si>
  <si>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</si>
  <si>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</si>
  <si>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</si>
  <si>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</si>
  <si>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</si>
  <si>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</si>
  <si>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</si>
  <si>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</si>
  <si>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</si>
  <si>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</si>
  <si>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</si>
  <si>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</si>
  <si>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</si>
  <si>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</si>
  <si>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</si>
  <si>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</si>
  <si>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</si>
  <si>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</si>
  <si>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</si>
  <si>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</si>
  <si>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</si>
  <si>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</si>
  <si>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</si>
  <si>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</si>
  <si>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</si>
  <si>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</si>
  <si>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</si>
  <si>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</si>
  <si>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</si>
  <si>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</si>
  <si>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</si>
  <si>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</si>
  <si>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</si>
  <si>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</si>
  <si>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</si>
  <si>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</si>
  <si>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</si>
  <si>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</si>
  <si>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</si>
  <si>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</si>
  <si>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</si>
  <si>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</si>
  <si>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</si>
  <si>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</si>
  <si>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</si>
  <si>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</si>
  <si>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</si>
  <si>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</si>
  <si>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</si>
  <si>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</si>
  <si>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</si>
  <si>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</si>
  <si>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</si>
  <si>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</si>
  <si>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</si>
  <si>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</si>
  <si>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</si>
  <si>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</si>
  <si>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</si>
  <si>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</si>
  <si>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</si>
  <si>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</si>
  <si>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</si>
  <si>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</si>
  <si>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</si>
  <si>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</si>
  <si>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</si>
  <si>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</si>
  <si>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</si>
  <si>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</si>
  <si>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</si>
  <si>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</si>
  <si>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</si>
  <si>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</si>
  <si>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</si>
  <si>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</si>
  <si>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</si>
  <si>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</si>
  <si>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</si>
  <si>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</si>
  <si>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</si>
  <si>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</si>
  <si>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</si>
  <si>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</si>
  <si>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</si>
  <si>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</si>
  <si>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</si>
  <si>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</si>
  <si>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</si>
  <si>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</si>
  <si>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</si>
  <si>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</si>
  <si>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</si>
  <si>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</si>
  <si>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</si>
  <si>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</si>
  <si>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</si>
  <si>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</si>
  <si>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</si>
  <si>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</si>
  <si>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</si>
  <si>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</si>
  <si>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</si>
  <si>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</si>
  <si>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</si>
  <si>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</si>
  <si>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</si>
  <si>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</si>
  <si>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</si>
  <si>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</si>
  <si>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</si>
  <si>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</si>
  <si>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</si>
  <si>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</si>
  <si>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</si>
  <si>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</si>
  <si>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</si>
  <si>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</si>
  <si>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</si>
  <si>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</si>
  <si>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</si>
  <si>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</si>
  <si>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</si>
  <si>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</si>
  <si>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</si>
  <si>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</si>
  <si>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</si>
  <si>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</si>
  <si>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</si>
  <si>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</si>
  <si>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</si>
  <si>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</si>
  <si>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</si>
  <si>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</si>
  <si>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</si>
  <si>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</si>
  <si>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</si>
  <si>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</si>
  <si>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</si>
  <si>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</si>
  <si>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</si>
  <si>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</si>
  <si>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</si>
  <si>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</si>
  <si>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</si>
  <si>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</si>
  <si>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</si>
  <si>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</si>
  <si>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</si>
  <si>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</si>
  <si>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</si>
  <si>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</si>
  <si>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</si>
  <si>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</si>
  <si>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</si>
  <si>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</si>
  <si>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</si>
  <si>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</si>
  <si>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</si>
  <si>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</si>
  <si>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</si>
  <si>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</si>
  <si>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</si>
  <si>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</si>
  <si>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</si>
  <si>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</si>
  <si>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</si>
  <si>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</si>
  <si>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</si>
  <si>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</si>
  <si>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</si>
  <si>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</si>
  <si>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</si>
  <si>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</si>
  <si>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</si>
  <si>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</si>
  <si>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</si>
  <si>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</si>
  <si>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</si>
  <si>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</si>
  <si>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</si>
  <si>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</si>
  <si>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</si>
  <si>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</si>
  <si>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</si>
  <si>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</si>
  <si>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</si>
  <si>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</si>
  <si>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</si>
  <si>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</si>
  <si>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</si>
  <si>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</si>
  <si>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</si>
  <si>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</si>
  <si>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</si>
  <si>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</si>
  <si>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</si>
  <si>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</si>
  <si>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</si>
  <si>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</si>
  <si>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</si>
  <si>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</si>
  <si>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</si>
  <si>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</si>
  <si>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</si>
  <si>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</si>
  <si>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</si>
  <si>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</si>
  <si>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</si>
  <si>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</si>
  <si>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</si>
  <si>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</si>
  <si>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</si>
  <si>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</si>
  <si>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</si>
  <si>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</si>
  <si>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</si>
  <si>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</si>
  <si>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</si>
  <si>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</si>
  <si>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</si>
  <si>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</si>
  <si>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</si>
  <si>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</si>
  <si>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</si>
  <si>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</si>
  <si>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</si>
  <si>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</si>
  <si>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</si>
  <si>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</si>
  <si>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</si>
  <si>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</si>
  <si>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</si>
  <si>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</si>
  <si>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</si>
  <si>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</si>
  <si>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</si>
  <si>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</si>
  <si>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</si>
  <si>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</si>
  <si>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</si>
  <si>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</si>
  <si>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</si>
  <si>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</si>
  <si>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</si>
  <si>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</si>
  <si>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</si>
  <si>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</si>
  <si>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</si>
  <si>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</si>
  <si>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</si>
  <si>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</si>
  <si>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</si>
  <si>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</si>
  <si>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</si>
  <si>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</si>
  <si>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</si>
  <si>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</si>
  <si>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</si>
  <si>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</si>
  <si>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</si>
  <si>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</si>
  <si>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</si>
  <si>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</si>
  <si>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</si>
  <si>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</si>
  <si>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</si>
  <si>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</si>
  <si>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</si>
  <si>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</si>
  <si>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</si>
  <si>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</si>
  <si>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</si>
  <si>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</si>
  <si>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</si>
  <si>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</si>
  <si>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</si>
  <si>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</si>
  <si>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</si>
  <si>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</si>
  <si>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</si>
  <si>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</si>
  <si>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</si>
  <si>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</si>
  <si>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</si>
  <si>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</si>
  <si>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</si>
  <si>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</si>
  <si>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</si>
  <si>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</si>
  <si>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</si>
  <si>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</si>
  <si>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</si>
  <si>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</si>
  <si>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</si>
  <si>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</si>
  <si>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</si>
  <si>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</si>
  <si>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</si>
  <si>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</si>
  <si>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</si>
  <si>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</si>
  <si>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</si>
  <si>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</si>
  <si>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</si>
  <si>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</si>
  <si>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</si>
  <si>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</si>
  <si>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</si>
  <si>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</si>
  <si>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</si>
  <si>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</si>
  <si>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</si>
  <si>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</si>
  <si>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</si>
  <si>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</si>
  <si>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</si>
  <si>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</si>
  <si>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</si>
  <si>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</si>
  <si>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</si>
  <si>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</si>
  <si>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</si>
  <si>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</si>
  <si>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</si>
  <si>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</si>
  <si>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</si>
  <si>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</si>
  <si>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</si>
  <si>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</si>
  <si>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</si>
  <si>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</si>
  <si>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</si>
  <si>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</si>
  <si>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</si>
  <si>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</si>
  <si>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</si>
  <si>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</si>
  <si>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</si>
  <si>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</si>
  <si>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</si>
  <si>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</si>
  <si>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</si>
  <si>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</si>
  <si>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</si>
  <si>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</si>
  <si>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</si>
  <si>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</si>
  <si>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</si>
  <si>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</si>
  <si>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</si>
  <si>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</si>
  <si>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</si>
  <si>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</si>
  <si>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</si>
  <si>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</si>
  <si>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</si>
  <si>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</si>
  <si>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</si>
  <si>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</si>
  <si>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</si>
  <si>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</si>
  <si>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</si>
  <si>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</si>
  <si>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</si>
  <si>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</si>
  <si>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</si>
  <si>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</si>
  <si>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</si>
  <si>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</si>
  <si>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</si>
  <si>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</si>
  <si>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</si>
  <si>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</si>
  <si>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</si>
  <si>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</si>
  <si>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</si>
  <si>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</si>
  <si>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</si>
  <si>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</si>
  <si>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</si>
  <si>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</si>
  <si>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</si>
  <si>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</si>
  <si>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</si>
  <si>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</si>
  <si>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</si>
  <si>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</si>
  <si>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</si>
  <si>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</si>
  <si>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</si>
  <si>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</si>
  <si>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</si>
  <si>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</si>
  <si>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</si>
  <si>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</si>
  <si>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</si>
  <si>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</si>
  <si>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</si>
  <si>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</si>
  <si>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</si>
  <si>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</si>
  <si>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</si>
  <si>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</si>
  <si>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</si>
  <si>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</si>
  <si>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</si>
  <si>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</si>
  <si>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</si>
  <si>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</si>
  <si>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</si>
  <si>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</si>
  <si>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</si>
  <si>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</si>
  <si>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</si>
  <si>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</si>
  <si>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</si>
  <si>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</si>
  <si>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</si>
  <si>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</si>
  <si>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</si>
  <si>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</si>
  <si>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</si>
  <si>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</si>
  <si>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</si>
  <si>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</si>
  <si>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</si>
  <si>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</si>
  <si>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</si>
  <si>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</si>
  <si>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</si>
  <si>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</si>
  <si>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</si>
  <si>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</si>
  <si>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</si>
  <si>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</si>
  <si>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</si>
  <si>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</si>
  <si>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</si>
  <si>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</si>
  <si>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</si>
  <si>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</si>
  <si>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</si>
  <si>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</si>
  <si>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</si>
  <si>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</si>
  <si>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</si>
  <si>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</si>
  <si>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</si>
  <si>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</si>
  <si>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</si>
  <si>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</si>
  <si>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</si>
  <si>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</si>
  <si>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</si>
  <si>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</si>
  <si>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</si>
  <si>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</si>
  <si>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</si>
  <si>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</si>
  <si>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</si>
  <si>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</si>
  <si>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</si>
  <si>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</si>
  <si>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</si>
  <si>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</si>
  <si>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</si>
  <si>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</si>
  <si>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</si>
  <si>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</si>
  <si>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</si>
  <si>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</si>
  <si>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</si>
  <si>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</si>
  <si>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</si>
  <si>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</si>
  <si>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</si>
  <si>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</si>
  <si>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</si>
  <si>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</si>
  <si>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</si>
  <si>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</si>
  <si>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</si>
  <si>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</si>
  <si>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</si>
  <si>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</si>
  <si>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</si>
  <si>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</si>
  <si>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</si>
  <si>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</si>
  <si>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</si>
  <si>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</si>
  <si>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</si>
  <si>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</si>
  <si>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</si>
  <si>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</si>
  <si>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</si>
  <si>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</si>
  <si>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</si>
  <si>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</si>
  <si>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</si>
  <si>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</si>
  <si>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</si>
  <si>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</si>
  <si>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</si>
  <si>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</si>
  <si>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</si>
  <si>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</si>
  <si>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</si>
  <si>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</si>
  <si>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</si>
  <si>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</si>
  <si>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</si>
  <si>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</si>
  <si>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</si>
  <si>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</si>
  <si>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</si>
  <si>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</si>
  <si>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</si>
  <si>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</si>
  <si>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</si>
  <si>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</si>
  <si>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</si>
  <si>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</si>
  <si>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</si>
  <si>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</si>
  <si>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</si>
  <si>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</si>
  <si>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</si>
  <si>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</si>
  <si>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</si>
  <si>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</si>
  <si>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</si>
  <si>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</si>
  <si>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</si>
  <si>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</si>
  <si>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</si>
  <si>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</si>
  <si>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</si>
  <si>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</si>
  <si>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</si>
  <si>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</si>
  <si>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</si>
  <si>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</si>
  <si>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</si>
  <si>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</si>
  <si>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</si>
  <si>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</si>
  <si>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</si>
  <si>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</si>
  <si>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</si>
  <si>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</si>
  <si>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</si>
  <si>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</si>
  <si>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</si>
  <si>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</si>
  <si>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</si>
  <si>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</si>
  <si>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</si>
  <si>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</si>
  <si>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</si>
  <si>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</si>
  <si>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</si>
  <si>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</si>
  <si>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</si>
  <si>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</si>
  <si>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</si>
  <si>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</si>
  <si>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</si>
  <si>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</si>
  <si>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</si>
  <si>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</si>
  <si>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</si>
  <si>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</si>
  <si>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</si>
  <si>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</si>
  <si>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</si>
  <si>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</si>
  <si>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</si>
  <si>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</si>
  <si>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</si>
  <si>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</si>
  <si>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</si>
  <si>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</si>
  <si>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</si>
  <si>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</si>
  <si>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</si>
  <si>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</si>
  <si>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</si>
  <si>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</si>
  <si>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</si>
  <si>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</si>
  <si>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</si>
  <si>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</si>
  <si>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</si>
  <si>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</si>
  <si>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</si>
  <si>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</si>
  <si>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</si>
  <si>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</si>
  <si>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</si>
  <si>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</si>
  <si>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</si>
  <si>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</si>
  <si>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</si>
  <si>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</si>
  <si>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</si>
  <si>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</si>
  <si>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</si>
  <si>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</si>
  <si>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</si>
  <si>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</si>
  <si>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</si>
  <si>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</si>
  <si>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</si>
  <si>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</si>
  <si>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</si>
  <si>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</si>
  <si>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</si>
  <si>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</si>
  <si>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</si>
  <si>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</si>
  <si>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</si>
  <si>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</si>
  <si>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</si>
  <si>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</si>
  <si>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</si>
  <si>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</si>
  <si>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</si>
  <si>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</si>
  <si>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</si>
  <si>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</si>
  <si>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</si>
  <si>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</si>
  <si>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</si>
  <si>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</si>
  <si>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</si>
  <si>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</si>
  <si>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</si>
  <si>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</si>
  <si>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</si>
  <si>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</si>
  <si>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</si>
  <si>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</si>
  <si>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</si>
  <si>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</si>
  <si>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</si>
  <si>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</si>
  <si>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</si>
  <si>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</si>
  <si>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</si>
  <si>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</si>
  <si>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</si>
  <si>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</si>
  <si>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</si>
  <si>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</si>
  <si>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</si>
  <si>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</si>
  <si>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</si>
  <si>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</si>
  <si>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</si>
  <si>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</si>
  <si>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</si>
  <si>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</si>
  <si>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</si>
  <si>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</si>
  <si>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</si>
  <si>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</si>
  <si>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</si>
  <si>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</si>
  <si>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</si>
  <si>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</si>
  <si>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</si>
  <si>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</si>
  <si>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</si>
  <si>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</si>
  <si>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</si>
  <si>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</si>
  <si>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</si>
  <si>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</si>
  <si>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</si>
  <si>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</si>
  <si>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</si>
  <si>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</si>
  <si>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</si>
  <si>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</si>
  <si>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</si>
  <si>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</si>
  <si>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</si>
  <si>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</si>
  <si>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</si>
  <si>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</si>
  <si>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</si>
  <si>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</si>
  <si>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</si>
  <si>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</si>
  <si>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</si>
  <si>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</si>
  <si>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</si>
  <si>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</si>
  <si>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</si>
  <si>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</si>
  <si>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</si>
  <si>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</si>
  <si>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</si>
  <si>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</si>
  <si>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</si>
  <si>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</si>
  <si>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</si>
  <si>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</si>
  <si>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</si>
  <si>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</si>
  <si>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</si>
  <si>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</si>
  <si>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</si>
  <si>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</si>
  <si>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</si>
  <si>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</si>
  <si>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</si>
  <si>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</si>
  <si>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</si>
  <si>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</si>
  <si>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</si>
  <si>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</si>
  <si>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</si>
  <si>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</si>
  <si>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</si>
  <si>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</si>
  <si>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</si>
  <si>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</si>
  <si>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</si>
  <si>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</si>
  <si>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</si>
  <si>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</si>
  <si>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</si>
  <si>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</si>
  <si>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</si>
  <si>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</si>
  <si>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</si>
  <si>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</si>
  <si>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</si>
  <si>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</si>
  <si>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</si>
  <si>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</si>
  <si>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</si>
  <si>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</si>
  <si>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</si>
  <si>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</si>
  <si>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</si>
  <si>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</si>
  <si>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</si>
  <si>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</si>
  <si>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</si>
  <si>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</si>
  <si>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</si>
  <si>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</si>
  <si>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</si>
  <si>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</si>
  <si>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</si>
  <si>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</si>
  <si>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</si>
  <si>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</si>
  <si>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</si>
  <si>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</si>
  <si>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</si>
  <si>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</si>
  <si>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</si>
  <si>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</si>
  <si>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</si>
  <si>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</si>
  <si>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</si>
  <si>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</si>
  <si>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</si>
  <si>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</si>
  <si>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</si>
  <si>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</si>
  <si>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</si>
  <si>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</si>
  <si>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</si>
  <si>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</si>
  <si>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</si>
  <si>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</si>
  <si>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</si>
  <si>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</si>
  <si>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</si>
  <si>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</si>
  <si>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</si>
  <si>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</si>
  <si>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</si>
  <si>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</si>
  <si>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</si>
  <si>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</si>
  <si>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</si>
  <si>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</si>
  <si>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</si>
  <si>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</si>
  <si>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</si>
  <si>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</si>
  <si>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</si>
  <si>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</si>
  <si>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</si>
  <si>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</si>
  <si>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</si>
  <si>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</si>
  <si>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</si>
  <si>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</si>
  <si>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</si>
  <si>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</si>
  <si>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</si>
  <si>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</si>
  <si>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</si>
  <si>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</si>
  <si>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</si>
  <si>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</si>
  <si>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</si>
  <si>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</si>
  <si>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</si>
  <si>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</si>
  <si>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</si>
  <si>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</si>
  <si>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</si>
  <si>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</si>
  <si>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</si>
  <si>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</si>
  <si>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</si>
  <si>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</si>
  <si>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</si>
  <si>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</si>
  <si>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</si>
  <si>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</si>
  <si>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</si>
  <si>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</si>
  <si>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</si>
  <si>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</si>
  <si>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</si>
  <si>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</si>
  <si>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</si>
  <si>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</si>
  <si>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</si>
  <si>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</si>
  <si>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</si>
  <si>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</si>
  <si>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</si>
  <si>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</si>
  <si>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</si>
  <si>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</si>
  <si>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</si>
  <si>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</si>
  <si>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</si>
  <si>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</si>
  <si>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</si>
  <si>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</si>
  <si>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</si>
  <si>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</si>
  <si>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</si>
  <si>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</si>
  <si>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</si>
  <si>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</si>
  <si>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</si>
  <si>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</si>
  <si>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</si>
  <si>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</si>
  <si>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</si>
  <si>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</si>
  <si>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</si>
  <si>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</si>
  <si>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</si>
  <si>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</si>
  <si>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</si>
  <si>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</si>
  <si>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</si>
  <si>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</si>
  <si>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</si>
  <si>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</si>
  <si>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</si>
  <si>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</si>
  <si>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</si>
  <si>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</si>
  <si>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</si>
  <si>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</si>
  <si>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</si>
  <si>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</si>
  <si>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</si>
  <si>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</si>
  <si>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</si>
  <si>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</si>
  <si>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</si>
  <si>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</si>
  <si>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</si>
  <si>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</si>
  <si>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</si>
  <si>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</si>
  <si>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</si>
  <si>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</si>
  <si>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</si>
  <si>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</si>
  <si>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</si>
  <si>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</si>
  <si>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</si>
  <si>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</si>
  <si>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</si>
  <si>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</si>
  <si>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</si>
  <si>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</si>
  <si>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</si>
  <si>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</si>
  <si>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</si>
  <si>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</si>
  <si>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</si>
  <si>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</si>
  <si>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</si>
  <si>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</si>
  <si>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</si>
  <si>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</si>
  <si>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</si>
  <si>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</si>
  <si>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</si>
  <si>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</si>
  <si>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</si>
  <si>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</si>
  <si>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</si>
  <si>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</si>
  <si>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</si>
  <si>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</si>
  <si>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</si>
  <si>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</si>
  <si>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</si>
  <si>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</si>
  <si>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</si>
  <si>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</si>
  <si>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</si>
  <si>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</si>
  <si>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</si>
  <si>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</si>
  <si>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</si>
  <si>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</si>
  <si>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</si>
  <si>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</si>
  <si>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</si>
  <si>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</si>
  <si>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</si>
  <si>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</si>
  <si>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</si>
  <si>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</si>
  <si>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</si>
  <si>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</si>
  <si>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</si>
  <si>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</si>
  <si>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</si>
  <si>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</si>
  <si>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</si>
  <si>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</si>
  <si>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</si>
  <si>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</si>
  <si>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</si>
  <si>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</si>
  <si>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</si>
  <si>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</si>
  <si>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</si>
  <si>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</si>
  <si>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</si>
  <si>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</si>
  <si>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</si>
  <si>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</si>
  <si>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</si>
  <si>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</si>
  <si>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</si>
  <si>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</si>
  <si>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</si>
  <si>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</si>
  <si>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</si>
  <si>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</si>
  <si>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</si>
  <si>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</si>
  <si>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</si>
  <si>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</si>
  <si>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</si>
  <si>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</si>
  <si>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</si>
  <si>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</si>
  <si>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</si>
  <si>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</si>
  <si>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</si>
  <si>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</si>
  <si>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</si>
  <si>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</si>
  <si>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</si>
  <si>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</si>
  <si>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</si>
  <si>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</si>
  <si>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</si>
  <si>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</si>
  <si>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</si>
  <si>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</si>
  <si>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</si>
  <si>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</si>
  <si>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</si>
  <si>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</si>
  <si>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</si>
  <si>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</si>
  <si>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</si>
  <si>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</si>
  <si>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</si>
  <si>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</si>
  <si>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</si>
  <si>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</si>
  <si>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</si>
  <si>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</si>
  <si>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</si>
  <si>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</si>
  <si>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</si>
  <si>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</si>
  <si>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</si>
  <si>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</si>
  <si>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</si>
  <si>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</si>
  <si>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</si>
  <si>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</si>
  <si>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</si>
  <si>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</si>
  <si>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</si>
  <si>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</si>
  <si>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</si>
  <si>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</si>
  <si>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</si>
  <si>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</si>
  <si>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</si>
  <si>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</si>
  <si>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</si>
  <si>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</si>
  <si>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</si>
  <si>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</si>
  <si>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</si>
  <si>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</si>
  <si>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</si>
  <si>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</si>
  <si>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</si>
  <si>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</si>
  <si>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</si>
  <si>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</si>
  <si>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</si>
  <si>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</si>
  <si>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</si>
  <si>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</si>
  <si>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</si>
  <si>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</si>
  <si>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</si>
  <si>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</si>
  <si>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</si>
  <si>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</si>
  <si>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</si>
  <si>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</si>
  <si>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</si>
  <si>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</si>
  <si>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</si>
  <si>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</si>
  <si>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</si>
  <si>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</si>
  <si>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</si>
  <si>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</si>
  <si>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</si>
  <si>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</si>
  <si>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</si>
  <si>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</si>
  <si>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</si>
  <si>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</si>
  <si>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</si>
  <si>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</si>
  <si>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</si>
  <si>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</si>
  <si>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</si>
  <si>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</si>
  <si>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</si>
  <si>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</si>
  <si>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</si>
  <si>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</si>
  <si>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</si>
  <si>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</si>
  <si>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</si>
  <si>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</si>
  <si>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</si>
  <si>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</si>
  <si>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</si>
  <si>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</si>
  <si>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</si>
  <si>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</si>
  <si>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</si>
  <si>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</si>
  <si>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</si>
  <si>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</si>
  <si>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</si>
  <si>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</si>
  <si>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</si>
  <si>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</si>
  <si>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</si>
  <si>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</si>
  <si>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</si>
  <si>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</si>
  <si>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</si>
  <si>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</si>
  <si>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</si>
  <si>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</si>
  <si>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</si>
  <si>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</si>
  <si>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</si>
  <si>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</si>
  <si>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</si>
  <si>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</si>
  <si>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</si>
  <si>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</si>
  <si>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</si>
  <si>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</si>
  <si>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</si>
  <si>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</si>
  <si>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</si>
  <si>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</si>
  <si>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</si>
  <si>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</si>
  <si>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</si>
  <si>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</si>
  <si>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</si>
  <si>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</si>
  <si>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</si>
  <si>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</si>
  <si>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</si>
  <si>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</si>
  <si>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</si>
  <si>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</si>
  <si>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</si>
  <si>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</si>
  <si>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</si>
  <si>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</si>
  <si>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</si>
  <si>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</si>
  <si>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</si>
  <si>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</si>
  <si>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</si>
  <si>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</si>
  <si>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</si>
  <si>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</si>
  <si>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</si>
  <si>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</si>
  <si>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</si>
  <si>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</si>
  <si>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</si>
  <si>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</si>
  <si>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</si>
  <si>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</si>
  <si>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</si>
  <si>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</si>
  <si>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</si>
  <si>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</si>
  <si>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</si>
  <si>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</si>
  <si>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</si>
  <si>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</si>
  <si>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</si>
  <si>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</si>
  <si>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</si>
  <si>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</si>
  <si>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</si>
  <si>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</si>
  <si>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</si>
  <si>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</si>
  <si>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</si>
  <si>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</si>
  <si>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</si>
  <si>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</si>
  <si>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</si>
  <si>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</si>
  <si>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</si>
  <si>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</si>
  <si>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</si>
  <si>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</si>
  <si>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</si>
  <si>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</si>
  <si>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</si>
  <si>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</si>
  <si>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</si>
  <si>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</si>
  <si>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</si>
  <si>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</si>
  <si>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</si>
  <si>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</si>
  <si>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</si>
  <si>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</si>
  <si>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</si>
  <si>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</si>
  <si>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</si>
  <si>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</si>
  <si>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</si>
  <si>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</si>
  <si>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</si>
  <si>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</si>
  <si>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</si>
  <si>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</si>
  <si>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</si>
  <si>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</si>
  <si>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</si>
  <si>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</si>
  <si>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</si>
  <si>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</si>
  <si>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</si>
  <si>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</si>
  <si>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</si>
  <si>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</si>
  <si>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</si>
  <si>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</si>
  <si>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</si>
  <si>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</si>
  <si>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</si>
  <si>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</si>
  <si>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</si>
  <si>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</si>
  <si>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</si>
  <si>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</si>
  <si>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</si>
  <si>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</si>
  <si>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</si>
  <si>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</si>
  <si>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</si>
  <si>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</si>
  <si>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</si>
  <si>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</si>
  <si>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</si>
  <si>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</si>
  <si>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</si>
  <si>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</si>
  <si>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</si>
  <si>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</si>
  <si>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</si>
  <si>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</si>
  <si>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</si>
  <si>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</si>
  <si>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</si>
  <si>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</si>
  <si>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</si>
  <si>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</si>
  <si>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</si>
  <si>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</si>
  <si>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</si>
  <si>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</si>
  <si>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</si>
  <si>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</si>
  <si>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</si>
  <si>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</si>
  <si>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</si>
  <si>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</si>
  <si>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</si>
  <si>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</si>
  <si>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</si>
  <si>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</si>
  <si>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</si>
  <si>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</si>
  <si>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</si>
  <si>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</si>
  <si>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</si>
  <si>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</si>
  <si>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</si>
  <si>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</si>
  <si>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</si>
  <si>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</si>
  <si>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</si>
  <si>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</si>
  <si>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</si>
  <si>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</si>
  <si>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</si>
  <si>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</si>
  <si>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</si>
  <si>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</si>
  <si>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</si>
  <si>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</si>
  <si>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</si>
  <si>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</si>
  <si>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</si>
  <si>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</si>
  <si>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</si>
  <si>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</si>
  <si>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</si>
  <si>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</si>
  <si>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</si>
  <si>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</si>
  <si>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</si>
  <si>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</si>
  <si>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</si>
  <si>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</si>
  <si>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</si>
  <si>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</si>
  <si>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</si>
  <si>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</si>
  <si>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</si>
  <si>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</si>
  <si>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</si>
  <si>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</si>
  <si>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</si>
  <si>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</si>
  <si>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</si>
  <si>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</si>
  <si>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</si>
  <si>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</si>
  <si>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</si>
  <si>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</si>
  <si>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</si>
  <si>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</si>
  <si>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</si>
  <si>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</si>
  <si>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</si>
  <si>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</si>
  <si>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</si>
  <si>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</si>
  <si>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</si>
  <si>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</si>
  <si>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</si>
  <si>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</si>
  <si>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</si>
  <si>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</si>
  <si>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</si>
  <si>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</si>
  <si>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</si>
  <si>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</si>
  <si>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</si>
  <si>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</si>
  <si>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</si>
  <si>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</si>
  <si>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</si>
  <si>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</si>
  <si>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</si>
  <si>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</si>
  <si>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</si>
  <si>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</si>
  <si>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</si>
  <si>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</si>
  <si>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</si>
  <si>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</si>
  <si>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</si>
  <si>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</si>
  <si>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</si>
  <si>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</si>
  <si>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</si>
  <si>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</si>
  <si>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</si>
  <si>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</si>
  <si>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</si>
  <si>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</si>
  <si>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</si>
  <si>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</si>
  <si>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</si>
  <si>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</si>
  <si>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</si>
  <si>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</si>
  <si>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</si>
  <si>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</si>
  <si>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</si>
  <si>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</si>
  <si>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</si>
  <si>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</si>
  <si>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</si>
  <si>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</si>
  <si>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</si>
  <si>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</si>
  <si>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</si>
  <si>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</si>
  <si>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</si>
  <si>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</si>
  <si>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</si>
  <si>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</si>
  <si>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</si>
  <si>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</si>
  <si>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</si>
  <si>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</si>
  <si>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</si>
  <si>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</si>
  <si>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</si>
  <si>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</si>
  <si>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</si>
  <si>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</si>
  <si>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</si>
  <si>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</si>
  <si>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</si>
  <si>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</si>
  <si>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</si>
  <si>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</si>
  <si>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</si>
  <si>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</si>
  <si>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</si>
  <si>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</si>
  <si>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</si>
  <si>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</si>
  <si>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</si>
  <si>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</si>
  <si>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</si>
  <si>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</si>
  <si>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</si>
  <si>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</si>
  <si>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</si>
  <si>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</si>
  <si>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</si>
  <si>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</si>
  <si>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</si>
  <si>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</si>
  <si>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</si>
  <si>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</si>
  <si>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</si>
  <si>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</si>
  <si>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</si>
  <si>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</si>
  <si>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</si>
  <si>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</si>
  <si>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</si>
  <si>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</si>
  <si>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</si>
  <si>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</si>
  <si>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</si>
  <si>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</si>
  <si>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</si>
  <si>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</si>
  <si>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</si>
  <si>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</si>
  <si>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</si>
  <si>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</si>
  <si>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</si>
  <si>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</si>
  <si>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</si>
  <si>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</si>
  <si>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</si>
  <si>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</si>
  <si>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</si>
  <si>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</si>
  <si>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</si>
  <si>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</si>
  <si>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</si>
  <si>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</si>
  <si>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</si>
  <si>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</si>
  <si>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</si>
  <si>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</si>
  <si>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</si>
  <si>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</si>
  <si>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</si>
  <si>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</si>
  <si>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</si>
  <si>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</si>
  <si>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</si>
  <si>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</si>
  <si>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</si>
  <si>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</si>
  <si>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</si>
  <si>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</si>
  <si>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</si>
  <si>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</si>
  <si>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</si>
  <si>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</si>
  <si>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</si>
  <si>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</si>
  <si>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</si>
  <si>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</si>
  <si>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</si>
  <si>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</si>
  <si>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</si>
  <si>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</si>
  <si>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</si>
  <si>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</si>
  <si>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</si>
  <si>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</si>
  <si>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</si>
  <si>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</si>
  <si>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</si>
  <si>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</si>
  <si>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</si>
  <si>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</si>
  <si>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</si>
  <si>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</si>
  <si>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</si>
  <si>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</si>
  <si>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</si>
  <si>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</si>
  <si>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</si>
  <si>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</si>
  <si>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</si>
  <si>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</si>
  <si>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</si>
  <si>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</si>
  <si>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</si>
  <si>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</si>
  <si>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</si>
  <si>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</si>
  <si>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</si>
  <si>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</si>
  <si>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</si>
  <si>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</si>
  <si>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</si>
  <si>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</si>
  <si>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</si>
  <si>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</si>
  <si>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</si>
  <si>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</si>
  <si>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</si>
  <si>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</si>
  <si>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</si>
  <si>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</si>
  <si>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</si>
  <si>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</si>
  <si>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</si>
  <si>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</si>
  <si>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</si>
  <si>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</si>
  <si>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</si>
  <si>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</si>
  <si>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</si>
  <si>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</si>
  <si>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</si>
  <si>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</si>
  <si>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</si>
  <si>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</si>
  <si>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</si>
  <si>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</si>
  <si>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</si>
  <si>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</si>
  <si>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</si>
  <si>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</si>
  <si>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</si>
  <si>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</si>
  <si>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</si>
  <si>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</si>
  <si>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</si>
  <si>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</si>
  <si>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</si>
  <si>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</si>
  <si>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</si>
  <si>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</si>
  <si>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</si>
  <si>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</si>
  <si>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</si>
  <si>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</si>
  <si>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</si>
  <si>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</si>
  <si>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</si>
  <si>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</si>
  <si>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</si>
  <si>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</si>
  <si>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</si>
  <si>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</si>
  <si>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</si>
  <si>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</si>
  <si>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</si>
  <si>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</si>
  <si>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</si>
  <si>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</si>
  <si>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</si>
  <si>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</si>
  <si>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</si>
  <si>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</si>
  <si>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</si>
  <si>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</si>
  <si>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</si>
  <si>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</si>
  <si>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</si>
  <si>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</si>
  <si>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</si>
  <si>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</si>
  <si>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</si>
  <si>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</si>
  <si>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</si>
  <si>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</si>
  <si>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</si>
  <si>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</si>
  <si>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</si>
  <si>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</si>
  <si>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</si>
  <si>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</si>
  <si>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</si>
  <si>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</si>
  <si>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</si>
  <si>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</si>
  <si>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</si>
  <si>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</si>
  <si>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</si>
  <si>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</si>
  <si>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</si>
  <si>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</si>
  <si>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</si>
  <si>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</si>
  <si>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</si>
  <si>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</si>
  <si>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</si>
  <si>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</si>
  <si>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</si>
  <si>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</si>
  <si>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</si>
  <si>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</si>
  <si>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</si>
  <si>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</si>
  <si>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</si>
  <si>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</si>
  <si>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</si>
  <si>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</si>
  <si>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</si>
  <si>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</si>
  <si>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</si>
  <si>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</si>
  <si>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</si>
  <si>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</si>
  <si>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</si>
  <si>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</si>
  <si>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</si>
  <si>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</si>
  <si>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</si>
  <si>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</si>
  <si>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</si>
  <si>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</si>
  <si>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</si>
  <si>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</si>
  <si>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</si>
  <si>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</si>
  <si>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</si>
  <si>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</si>
  <si>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</si>
  <si>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</si>
  <si>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</si>
  <si>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</si>
  <si>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</si>
  <si>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</si>
  <si>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</si>
  <si>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</si>
  <si>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</si>
  <si>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</si>
  <si>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</si>
  <si>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</si>
  <si>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</si>
  <si>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</si>
  <si>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</si>
  <si>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</si>
  <si>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</si>
  <si>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</si>
  <si>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</si>
  <si>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</si>
  <si>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</si>
  <si>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</si>
  <si>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</si>
  <si>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</si>
  <si>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</si>
  <si>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</si>
  <si>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</si>
  <si>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</si>
  <si>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</si>
  <si>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</si>
  <si>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</si>
  <si>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</si>
  <si>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</si>
  <si>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</si>
  <si>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</si>
  <si>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</si>
  <si>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</si>
  <si>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</si>
  <si>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</si>
  <si>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</si>
  <si>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</si>
  <si>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</si>
  <si>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</si>
  <si>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</si>
  <si>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</si>
  <si>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</si>
  <si>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</si>
  <si>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</si>
  <si>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</si>
  <si>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</si>
  <si>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</si>
  <si>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</si>
  <si>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</si>
  <si>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</si>
  <si>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</si>
  <si>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</si>
  <si>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</si>
  <si>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</si>
  <si>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</si>
  <si>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</si>
  <si>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</si>
  <si>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</si>
  <si>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</si>
  <si>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</si>
  <si>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</si>
  <si>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</si>
  <si>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</si>
  <si>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</si>
  <si>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</si>
  <si>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</si>
  <si>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</si>
  <si>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</si>
  <si>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</si>
  <si>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</si>
  <si>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</si>
  <si>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</si>
  <si>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</si>
  <si>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</si>
  <si>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</si>
  <si>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</si>
  <si>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</si>
  <si>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</si>
  <si>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</si>
  <si>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</si>
  <si>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</si>
  <si>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</si>
  <si>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</si>
  <si>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</si>
  <si>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</si>
  <si>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</si>
  <si>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</si>
  <si>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</si>
  <si>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</si>
  <si>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</si>
  <si>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</si>
  <si>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</si>
  <si>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</si>
  <si>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</si>
  <si>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</si>
  <si>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</si>
  <si>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</si>
  <si>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</si>
  <si>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</si>
  <si>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</si>
  <si>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</si>
  <si>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</si>
  <si>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</si>
  <si>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</si>
  <si>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</si>
  <si>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</si>
  <si>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</si>
  <si>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</si>
  <si>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</si>
  <si>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</si>
  <si>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</si>
  <si>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</si>
  <si>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</si>
  <si>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</si>
  <si>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</si>
  <si>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</si>
  <si>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</si>
  <si>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</si>
  <si>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</si>
  <si>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</si>
  <si>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</si>
  <si>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</si>
  <si>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</si>
  <si>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</si>
  <si>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</si>
  <si>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</si>
  <si>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</si>
  <si>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</si>
  <si>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</si>
  <si>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</si>
  <si>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</si>
  <si>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</si>
  <si>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</si>
  <si>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</si>
  <si>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</si>
  <si>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</si>
  <si>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</si>
  <si>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</si>
  <si>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</si>
  <si>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</si>
  <si>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</si>
  <si>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</si>
  <si>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</si>
  <si>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</si>
  <si>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</si>
  <si>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</si>
  <si>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</si>
  <si>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</si>
  <si>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</si>
  <si>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</si>
  <si>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</si>
  <si>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</si>
  <si>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</si>
  <si>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</si>
  <si>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</si>
  <si>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</si>
  <si>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</si>
  <si>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</si>
  <si>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</si>
  <si>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</si>
  <si>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</si>
  <si>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</si>
  <si>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</si>
  <si>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</si>
  <si>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</si>
  <si>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</si>
  <si>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</si>
  <si>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</si>
  <si>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</si>
  <si>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</si>
  <si>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</si>
  <si>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</si>
  <si>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</si>
  <si>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</si>
  <si>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</si>
  <si>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</si>
  <si>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</si>
  <si>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</si>
  <si>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</si>
  <si>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</si>
  <si>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</si>
  <si>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</si>
  <si>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</si>
  <si>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</si>
  <si>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</si>
  <si>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</si>
  <si>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</si>
  <si>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</si>
  <si>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</si>
  <si>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</si>
  <si>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</si>
  <si>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</si>
  <si>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</si>
  <si>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</si>
  <si>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</si>
  <si>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</si>
  <si>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</si>
  <si>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</si>
  <si>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</si>
  <si>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</si>
  <si>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</si>
  <si>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</si>
  <si>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</si>
  <si>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</si>
  <si>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</si>
  <si>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</si>
  <si>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</si>
  <si>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</si>
  <si>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</si>
  <si>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</si>
  <si>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</si>
  <si>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</si>
  <si>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</si>
  <si>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</si>
  <si>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</si>
  <si>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</si>
  <si>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</si>
  <si>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</si>
  <si>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</si>
  <si>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</si>
  <si>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</si>
  <si>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</si>
  <si>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</si>
  <si>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</si>
  <si>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</si>
  <si>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</si>
  <si>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</si>
  <si>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</si>
  <si>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</si>
  <si>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</si>
  <si>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</si>
  <si>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</si>
  <si>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</si>
  <si>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</si>
  <si>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</si>
  <si>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</si>
  <si>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</si>
  <si>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</si>
  <si>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</si>
  <si>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</si>
  <si>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</si>
  <si>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</si>
  <si>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</si>
  <si>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</si>
  <si>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</si>
  <si>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</si>
  <si>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</si>
  <si>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</si>
  <si>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</si>
  <si>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</si>
  <si>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</si>
  <si>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</si>
  <si>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</si>
  <si>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</si>
  <si>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</si>
  <si>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</si>
  <si>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</si>
  <si>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</si>
  <si>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</si>
  <si>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</si>
  <si>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</si>
  <si>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</si>
  <si>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</si>
  <si>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</si>
  <si>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</si>
  <si>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</si>
  <si>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</si>
  <si>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</si>
  <si>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</si>
  <si>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</si>
  <si>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</si>
  <si>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</si>
  <si>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</si>
  <si>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</si>
  <si>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</si>
  <si>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</si>
  <si>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</si>
  <si>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</si>
  <si>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</si>
  <si>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</si>
  <si>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</si>
  <si>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</si>
  <si>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</si>
  <si>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</si>
  <si>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</si>
  <si>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</si>
  <si>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</si>
  <si>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</si>
  <si>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</si>
  <si>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</si>
  <si>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</si>
  <si>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</si>
  <si>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</si>
  <si>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</si>
  <si>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</si>
  <si>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</si>
  <si>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</si>
  <si>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</si>
  <si>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</si>
  <si>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</si>
  <si>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</si>
  <si>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</si>
  <si>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</si>
  <si>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</si>
  <si>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</si>
  <si>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</si>
  <si>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</si>
  <si>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</si>
  <si>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</si>
  <si>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</si>
  <si>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</si>
  <si>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</si>
  <si>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</si>
  <si>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</si>
  <si>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</si>
  <si>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</si>
  <si>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</si>
  <si>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</si>
  <si>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</si>
  <si>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</si>
  <si>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</si>
  <si>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</si>
  <si>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</si>
  <si>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</si>
  <si>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</si>
  <si>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</si>
  <si>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</si>
  <si>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</si>
  <si>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</si>
  <si>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</si>
  <si>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</si>
  <si>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</si>
  <si>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</si>
  <si>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</si>
  <si>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</si>
  <si>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</si>
  <si>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</si>
  <si>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</si>
  <si>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</si>
  <si>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</si>
  <si>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</si>
  <si>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</si>
  <si>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</si>
  <si>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</si>
  <si>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</si>
  <si>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</si>
  <si>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</si>
  <si>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</si>
  <si>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</si>
  <si>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</si>
  <si>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</si>
  <si>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</si>
  <si>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</si>
  <si>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</si>
  <si>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</si>
  <si>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</si>
  <si>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</si>
  <si>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</si>
  <si>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</si>
  <si>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</si>
  <si>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</si>
  <si>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</si>
  <si>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</si>
  <si>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</si>
  <si>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</si>
  <si>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</si>
  <si>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</si>
  <si>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</si>
  <si>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</si>
  <si>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</si>
  <si>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</si>
  <si>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</si>
  <si>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</si>
  <si>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</si>
  <si>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</si>
  <si>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</si>
  <si>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</si>
  <si>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</si>
  <si>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</si>
  <si>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</si>
  <si>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</si>
  <si>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</si>
  <si>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</si>
  <si>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</si>
  <si>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</si>
  <si>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</si>
  <si>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</si>
  <si>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</si>
  <si>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</si>
  <si>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</si>
  <si>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</si>
  <si>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</si>
  <si>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</si>
  <si>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</si>
  <si>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</si>
  <si>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</si>
  <si>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</si>
  <si>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</si>
  <si>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</si>
  <si>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</si>
  <si>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</si>
  <si>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</si>
  <si>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</si>
  <si>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</si>
  <si>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</si>
  <si>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</si>
  <si>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</si>
  <si>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</si>
  <si>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</si>
  <si>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</si>
  <si>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</si>
  <si>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</si>
  <si>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</si>
  <si>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</si>
  <si>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</si>
  <si>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</si>
  <si>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</si>
  <si>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</si>
  <si>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</si>
  <si>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</si>
  <si>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</si>
  <si>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</si>
  <si>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</si>
  <si>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</si>
  <si>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</si>
  <si>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</si>
  <si>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</si>
  <si>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</si>
  <si>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</si>
  <si>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</si>
  <si>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</si>
  <si>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</si>
  <si>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</si>
  <si>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</si>
  <si>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</si>
  <si>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</si>
  <si>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</si>
  <si>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</si>
  <si>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</si>
  <si>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</si>
  <si>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</si>
  <si>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</si>
  <si>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</si>
  <si>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</si>
  <si>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</si>
  <si>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</si>
  <si>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</si>
  <si>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</si>
  <si>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</si>
  <si>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</si>
  <si>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</si>
  <si>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</si>
  <si>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</si>
  <si>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</si>
  <si>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</si>
  <si>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</si>
  <si>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</si>
  <si>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</si>
  <si>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</si>
  <si>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</si>
  <si>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</si>
  <si>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</si>
  <si>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</si>
  <si>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</si>
  <si>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</si>
  <si>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</si>
  <si>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</si>
  <si>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</si>
  <si>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</si>
  <si>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</si>
  <si>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</si>
  <si>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</si>
  <si>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</si>
  <si>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</si>
  <si>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</si>
  <si>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</si>
  <si>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</si>
  <si>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</si>
  <si>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</si>
  <si>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</si>
  <si>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</si>
  <si>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</si>
  <si>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</si>
  <si>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</si>
  <si>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</si>
  <si>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</si>
  <si>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</si>
  <si>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</si>
  <si>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</si>
  <si>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</si>
  <si>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</si>
  <si>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</si>
  <si>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</si>
  <si>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</si>
  <si>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</si>
  <si>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</si>
  <si>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</si>
  <si>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</si>
  <si>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</si>
  <si>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</si>
  <si>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</si>
  <si>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</si>
  <si>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</si>
  <si>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</si>
  <si>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</si>
  <si>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</si>
  <si>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</si>
  <si>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</si>
  <si>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</si>
  <si>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</si>
  <si>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</si>
  <si>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</si>
  <si>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</si>
  <si>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</si>
  <si>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</si>
  <si>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</si>
  <si>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</si>
  <si>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</si>
  <si>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</si>
  <si>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</si>
  <si>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</si>
  <si>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</si>
  <si>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</si>
  <si>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</si>
  <si>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</si>
  <si>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</si>
  <si>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</si>
  <si>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</si>
  <si>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</si>
  <si>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</si>
  <si>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</si>
  <si>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</si>
  <si>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</si>
  <si>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</si>
  <si>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</si>
  <si>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</si>
  <si>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</si>
  <si>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</si>
  <si>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</si>
  <si>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</si>
  <si>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</si>
  <si>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</si>
  <si>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</si>
  <si>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</si>
  <si>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</si>
  <si>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</si>
  <si>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</si>
  <si>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</si>
  <si>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</si>
  <si>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</si>
  <si>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</si>
  <si>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</si>
  <si>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</si>
  <si>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</si>
  <si>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</si>
  <si>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</si>
  <si>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</si>
  <si>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</si>
  <si>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</si>
  <si>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</si>
  <si>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</si>
  <si>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</si>
  <si>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</si>
  <si>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</si>
  <si>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</si>
  <si>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</si>
  <si>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</si>
  <si>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</si>
  <si>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</si>
  <si>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</si>
  <si>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</si>
  <si>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</si>
  <si>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</si>
  <si>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</si>
  <si>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</si>
  <si>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</si>
  <si>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</si>
  <si>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</si>
  <si>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</si>
  <si>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</si>
  <si>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</si>
  <si>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</si>
  <si>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</si>
  <si>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</si>
  <si>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</si>
  <si>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</si>
  <si>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</si>
  <si>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</si>
  <si>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</si>
  <si>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</si>
  <si>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</si>
  <si>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</si>
  <si>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</si>
  <si>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</si>
  <si>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</si>
  <si>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</si>
  <si>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</si>
  <si>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</si>
  <si>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</si>
  <si>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</si>
  <si>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</si>
  <si>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</si>
  <si>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</si>
  <si>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</si>
  <si>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</si>
  <si>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</si>
  <si>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</si>
  <si>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</si>
  <si>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</si>
  <si>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</si>
  <si>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</si>
  <si>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</si>
  <si>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</si>
  <si>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</si>
  <si>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</si>
  <si>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</si>
  <si>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</si>
  <si>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</si>
  <si>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</si>
  <si>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</si>
  <si>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</si>
  <si>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</si>
  <si>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</si>
  <si>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</si>
  <si>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</si>
  <si>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</si>
  <si>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</si>
  <si>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</si>
  <si>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</si>
  <si>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</si>
  <si>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</si>
  <si>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</si>
  <si>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</si>
  <si>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</si>
  <si>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</si>
  <si>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</si>
  <si>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</si>
  <si>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</si>
  <si>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</si>
  <si>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</si>
  <si>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</si>
  <si>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</si>
  <si>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</si>
  <si>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</si>
  <si>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</si>
  <si>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</si>
  <si>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</si>
  <si>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</si>
  <si>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</si>
  <si>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</si>
  <si>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</si>
  <si>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</si>
  <si>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</si>
  <si>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</si>
  <si>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</si>
  <si>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</si>
  <si>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</si>
  <si>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</si>
  <si>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</si>
  <si>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</si>
  <si>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</si>
  <si>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</si>
  <si>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</si>
  <si>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</si>
  <si>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</si>
  <si>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</si>
  <si>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</si>
  <si>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</si>
  <si>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</si>
  <si>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</si>
  <si>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</si>
  <si>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</si>
  <si>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</si>
  <si>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</si>
  <si>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</si>
  <si>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</si>
  <si>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</si>
  <si>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</si>
  <si>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</si>
  <si>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</si>
  <si>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</si>
  <si>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</si>
  <si>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</si>
  <si>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</si>
  <si>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</si>
  <si>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</si>
  <si>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</si>
  <si>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</si>
  <si>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</si>
  <si>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</si>
  <si>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</si>
  <si>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</si>
  <si>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</si>
  <si>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</si>
  <si>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</si>
  <si>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</si>
  <si>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</si>
  <si>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</si>
  <si>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</si>
  <si>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</si>
  <si>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</si>
  <si>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</si>
  <si>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</si>
  <si>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</si>
  <si>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</si>
  <si>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</si>
  <si>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</si>
  <si>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</si>
  <si>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</si>
  <si>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</si>
  <si>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</si>
  <si>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</si>
  <si>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</si>
  <si>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</si>
  <si>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</si>
  <si>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</si>
  <si>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</si>
  <si>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</si>
  <si>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</si>
  <si>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</si>
  <si>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</si>
  <si>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</si>
  <si>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</si>
  <si>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</si>
  <si>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</si>
  <si>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</si>
  <si>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</si>
  <si>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</si>
  <si>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</si>
  <si>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</si>
  <si>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</si>
  <si>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</si>
  <si>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</si>
  <si>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</si>
  <si>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</si>
  <si>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</si>
  <si>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</si>
  <si>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</si>
  <si>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</si>
  <si>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</si>
  <si>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</si>
  <si>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</si>
  <si>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</si>
  <si>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</si>
  <si>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</si>
  <si>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</si>
  <si>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</si>
  <si>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</si>
  <si>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</si>
  <si>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</si>
  <si>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</si>
  <si>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</si>
  <si>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</si>
  <si>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</si>
  <si>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</si>
  <si>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</si>
  <si>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</si>
  <si>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</si>
  <si>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</si>
  <si>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</si>
  <si>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</si>
  <si>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</si>
  <si>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</si>
  <si>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</si>
  <si>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</si>
  <si>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</si>
  <si>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</si>
  <si>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</si>
  <si>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</si>
  <si>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</si>
  <si>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</si>
  <si>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</si>
  <si>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</si>
  <si>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</si>
  <si>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</si>
  <si>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</si>
  <si>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</si>
  <si>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</si>
  <si>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</si>
  <si>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</si>
  <si>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</si>
  <si>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</si>
  <si>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</si>
  <si>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</si>
  <si>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</si>
  <si>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</si>
  <si>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</si>
  <si>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</si>
  <si>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</si>
  <si>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</si>
  <si>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</si>
  <si>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</si>
  <si>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</si>
  <si>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</si>
  <si>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</si>
  <si>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</si>
  <si>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</si>
  <si>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</si>
  <si>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</si>
  <si>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</si>
  <si>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</si>
  <si>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</si>
  <si>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</si>
  <si>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</si>
  <si>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</si>
  <si>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</si>
  <si>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</si>
  <si>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</si>
  <si>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</si>
  <si>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</si>
  <si>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</si>
  <si>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</si>
  <si>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</si>
  <si>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</si>
  <si>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</si>
  <si>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</si>
  <si>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</si>
  <si>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</si>
  <si>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</si>
  <si>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</si>
  <si>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</si>
  <si>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</si>
  <si>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</si>
  <si>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</si>
  <si>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</si>
  <si>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</si>
  <si>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</si>
  <si>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</si>
  <si>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</si>
  <si>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</si>
  <si>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</si>
  <si>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</si>
  <si>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</si>
  <si>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</si>
  <si>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</si>
  <si>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</si>
  <si>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</si>
  <si>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</si>
  <si>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</si>
  <si>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</si>
  <si>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</si>
  <si>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</si>
  <si>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</si>
  <si>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</si>
  <si>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</si>
  <si>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</si>
  <si>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</si>
  <si>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</si>
  <si>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</si>
  <si>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</si>
  <si>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</si>
  <si>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</si>
  <si>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</si>
  <si>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</si>
  <si>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</si>
  <si>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</si>
  <si>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</si>
  <si>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</si>
  <si>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</si>
  <si>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</si>
  <si>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</si>
  <si>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</si>
  <si>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</si>
  <si>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</si>
  <si>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</si>
  <si>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</si>
  <si>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</si>
  <si>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</si>
  <si>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</si>
  <si>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</si>
  <si>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</si>
  <si>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</si>
  <si>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</si>
  <si>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</si>
  <si>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</si>
  <si>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</si>
  <si>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</si>
  <si>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</si>
  <si>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</si>
  <si>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</si>
  <si>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</si>
  <si>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</si>
  <si>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</si>
  <si>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</si>
  <si>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</si>
  <si>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</si>
  <si>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</si>
  <si>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</si>
  <si>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</si>
  <si>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</si>
  <si>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</si>
  <si>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</si>
  <si>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</si>
  <si>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</si>
  <si>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</si>
  <si>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</si>
  <si>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</si>
  <si>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</si>
  <si>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</si>
  <si>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</si>
  <si>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</si>
  <si>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</si>
  <si>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</si>
  <si>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</si>
  <si>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</si>
  <si>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</si>
  <si>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</si>
  <si>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</si>
  <si>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</si>
  <si>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</si>
  <si>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</si>
  <si>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</si>
  <si>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</si>
  <si>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</si>
  <si>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</si>
  <si>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</si>
  <si>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</si>
  <si>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</si>
  <si>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</si>
  <si>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</si>
  <si>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</si>
  <si>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</si>
  <si>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</si>
  <si>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</si>
  <si>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</si>
  <si>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</si>
  <si>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</si>
  <si>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</si>
  <si>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</si>
  <si>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</si>
  <si>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</si>
  <si>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</si>
  <si>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</si>
  <si>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</si>
  <si>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</si>
  <si>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</si>
  <si>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</si>
  <si>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</si>
  <si>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</si>
  <si>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</si>
  <si>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</si>
  <si>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</si>
  <si>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</si>
  <si>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</si>
  <si>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</si>
  <si>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</si>
  <si>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</si>
  <si>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</si>
  <si>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</si>
  <si>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</si>
  <si>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</si>
  <si>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</si>
  <si>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</si>
  <si>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</si>
  <si>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</si>
  <si>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</si>
  <si>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</si>
  <si>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</si>
  <si>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</si>
  <si>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</si>
  <si>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</si>
  <si>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</si>
  <si>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</si>
  <si>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</si>
  <si>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</si>
  <si>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</si>
  <si>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</si>
  <si>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</si>
  <si>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</si>
  <si>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</si>
  <si>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</si>
  <si>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</si>
  <si>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</si>
  <si>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</si>
  <si>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</si>
  <si>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</si>
  <si>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</si>
  <si>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</si>
  <si>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</si>
  <si>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</si>
  <si>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</si>
  <si>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</si>
  <si>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</si>
  <si>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</si>
  <si>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</si>
  <si>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</si>
  <si>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</si>
  <si>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</si>
  <si>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</si>
  <si>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</si>
  <si>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</si>
  <si>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</si>
  <si>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</si>
  <si>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</si>
  <si>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</si>
  <si>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</si>
  <si>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</si>
  <si>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</si>
  <si>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</si>
  <si>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</si>
  <si>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</si>
  <si>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</si>
  <si>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</si>
  <si>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</si>
  <si>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</si>
  <si>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</si>
  <si>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</si>
  <si>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</si>
  <si>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</si>
  <si>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</si>
  <si>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</si>
  <si>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</si>
  <si>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</si>
  <si>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</si>
  <si>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</si>
  <si>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</si>
  <si>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</si>
  <si>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</si>
  <si>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</si>
  <si>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</si>
  <si>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</si>
  <si>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</si>
  <si>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</si>
  <si>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</si>
  <si>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</si>
  <si>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</si>
  <si>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</si>
  <si>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</si>
  <si>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</si>
  <si>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</si>
  <si>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</si>
  <si>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</si>
  <si>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</si>
  <si>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</si>
  <si>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</si>
  <si>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</si>
  <si>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</si>
  <si>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</si>
  <si>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</si>
  <si>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</si>
  <si>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</si>
  <si>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</si>
  <si>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</si>
  <si>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</si>
  <si>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</si>
  <si>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</si>
  <si>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</si>
  <si>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</si>
  <si>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</si>
  <si>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</si>
  <si>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</si>
  <si>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</si>
  <si>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</si>
  <si>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</si>
  <si>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</si>
  <si>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</si>
  <si>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</si>
  <si>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</si>
  <si>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</si>
  <si>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</si>
  <si>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</si>
  <si>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</si>
  <si>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</si>
  <si>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</si>
  <si>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</si>
  <si>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</si>
  <si>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</si>
  <si>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</si>
  <si>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</si>
  <si>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</si>
  <si>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</si>
  <si>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</si>
  <si>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</si>
  <si>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</si>
  <si>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</si>
  <si>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</si>
  <si>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</si>
  <si>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</si>
  <si>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</si>
  <si>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</si>
  <si>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</si>
  <si>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</si>
  <si>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</si>
  <si>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</si>
  <si>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</si>
  <si>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</si>
  <si>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</si>
  <si>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</si>
  <si>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</si>
  <si>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</si>
  <si>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</si>
  <si>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</si>
  <si>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</si>
  <si>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</si>
  <si>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</si>
  <si>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</si>
  <si>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</si>
  <si>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</si>
  <si>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</si>
  <si>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</si>
  <si>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</si>
  <si>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</si>
  <si>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</si>
  <si>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</si>
  <si>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</si>
  <si>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</si>
  <si>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</si>
  <si>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</si>
  <si>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</si>
  <si>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</si>
  <si>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</si>
  <si>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</si>
  <si>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</si>
  <si>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</si>
  <si>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</si>
  <si>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</si>
  <si>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</si>
  <si>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</si>
  <si>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</si>
  <si>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</si>
  <si>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</si>
  <si>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</si>
  <si>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</si>
  <si>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</si>
  <si>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</si>
  <si>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</si>
  <si>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</si>
  <si>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</si>
  <si>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</si>
  <si>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</si>
  <si>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</si>
  <si>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</si>
  <si>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</si>
  <si>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</si>
  <si>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</si>
  <si>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</si>
  <si>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</si>
  <si>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</si>
  <si>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</si>
  <si>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</si>
  <si>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</si>
  <si>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</si>
  <si>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</si>
  <si>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</si>
  <si>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</si>
  <si>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</si>
  <si>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</si>
  <si>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</si>
  <si>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</si>
  <si>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</si>
  <si>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</si>
  <si>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</si>
  <si>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</si>
  <si>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</si>
  <si>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</si>
  <si>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</si>
  <si>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</si>
  <si>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</si>
  <si>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</si>
  <si>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</si>
  <si>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</si>
  <si>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</si>
  <si>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</si>
  <si>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</si>
  <si>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</si>
  <si>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</si>
  <si>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</si>
  <si>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</si>
  <si>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</si>
  <si>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</si>
  <si>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</si>
  <si>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</si>
  <si>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</si>
  <si>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</si>
  <si>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</si>
  <si>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</si>
  <si>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</si>
  <si>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</si>
  <si>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</si>
  <si>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</si>
  <si>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</si>
  <si>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</si>
  <si>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</si>
  <si>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</si>
  <si>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</si>
  <si>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</si>
  <si>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</si>
  <si>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</si>
  <si>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</si>
  <si>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</si>
  <si>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</si>
  <si>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</si>
  <si>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</si>
  <si>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</si>
  <si>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</si>
  <si>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</si>
  <si>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</si>
  <si>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</si>
  <si>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</si>
  <si>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</si>
  <si>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</si>
  <si>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</si>
  <si>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</si>
  <si>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</si>
  <si>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</si>
  <si>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</si>
  <si>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</si>
  <si>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</si>
  <si>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</si>
  <si>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</si>
  <si>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</si>
  <si>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</si>
  <si>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</si>
  <si>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</si>
  <si>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</si>
  <si>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</si>
  <si>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</si>
  <si>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</si>
  <si>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</si>
  <si>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</si>
  <si>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</si>
  <si>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</si>
  <si>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</si>
  <si>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</si>
  <si>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</si>
  <si>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</si>
  <si>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</si>
  <si>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</si>
  <si>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</si>
  <si>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</si>
  <si>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</si>
  <si>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</si>
  <si>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</si>
  <si>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</si>
  <si>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</si>
  <si>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</si>
  <si>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</si>
  <si>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</si>
  <si>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</si>
  <si>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</si>
  <si>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</si>
  <si>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</si>
  <si>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</si>
  <si>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</si>
  <si>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</si>
  <si>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</si>
  <si>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</si>
  <si>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</si>
  <si>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</si>
  <si>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</si>
  <si>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</si>
  <si>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</si>
  <si>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</si>
  <si>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</si>
  <si>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</si>
  <si>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</si>
  <si>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</si>
  <si>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</si>
  <si>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</si>
  <si>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</si>
  <si>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</si>
  <si>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</si>
  <si>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</si>
  <si>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</si>
  <si>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</si>
  <si>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</si>
  <si>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</si>
  <si>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</si>
  <si>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</si>
  <si>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</si>
  <si>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</si>
  <si>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</si>
  <si>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</si>
  <si>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</si>
  <si>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</si>
  <si>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</si>
  <si>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</si>
  <si>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</si>
  <si>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</si>
  <si>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</si>
  <si>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</si>
  <si>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</si>
  <si>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</si>
  <si>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</si>
  <si>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</si>
  <si>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</si>
  <si>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</si>
  <si>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</si>
  <si>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</si>
  <si>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</si>
  <si>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</si>
  <si>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</si>
  <si>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</si>
  <si>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</si>
  <si>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</si>
  <si>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</si>
  <si>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</si>
  <si>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</si>
  <si>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</si>
  <si>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</si>
  <si>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</si>
  <si>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</si>
  <si>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</si>
  <si>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</si>
  <si>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</si>
  <si>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</si>
  <si>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</si>
  <si>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</si>
  <si>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</si>
  <si>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</si>
  <si>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</si>
  <si>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</si>
  <si>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</si>
  <si>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</si>
  <si>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</si>
  <si>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</si>
  <si>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</si>
  <si>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</si>
  <si>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</si>
  <si>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</si>
  <si>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</si>
  <si>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</si>
  <si>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</si>
  <si>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</si>
  <si>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</si>
  <si>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</si>
  <si>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</si>
  <si>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</si>
  <si>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</si>
  <si>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</si>
  <si>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</si>
  <si>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</si>
  <si>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</si>
  <si>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</si>
  <si>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</si>
  <si>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</si>
  <si>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</si>
  <si>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</si>
  <si>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</si>
  <si>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</si>
  <si>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</si>
  <si>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</si>
  <si>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</si>
  <si>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</si>
  <si>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</si>
  <si>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</si>
  <si>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</si>
  <si>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</si>
  <si>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</si>
  <si>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</si>
  <si>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</si>
  <si>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</si>
  <si>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</si>
  <si>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</si>
  <si>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</si>
  <si>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</si>
  <si>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</si>
  <si>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</si>
  <si>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</si>
  <si>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</si>
  <si>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</si>
  <si>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</si>
  <si>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</si>
  <si>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</si>
  <si>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</si>
  <si>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</si>
  <si>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</si>
  <si>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</si>
  <si>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</si>
  <si>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</si>
  <si>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</si>
  <si>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</si>
  <si>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</si>
  <si>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</si>
  <si>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</si>
  <si>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</si>
  <si>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</si>
  <si>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</si>
  <si>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</si>
  <si>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</si>
  <si>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</si>
  <si>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</si>
  <si>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</si>
  <si>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</si>
  <si>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</si>
  <si>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</si>
  <si>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</si>
  <si>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</si>
  <si>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</si>
  <si>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</si>
  <si>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</si>
  <si>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</si>
  <si>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</si>
  <si>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</si>
  <si>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</si>
  <si>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</si>
  <si>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</si>
  <si>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</si>
  <si>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</si>
  <si>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</si>
  <si>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</si>
  <si>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</si>
  <si>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</si>
  <si>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</si>
  <si>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</si>
  <si>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</si>
  <si>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</si>
  <si>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</si>
  <si>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</si>
  <si>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</si>
  <si>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</si>
  <si>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</si>
  <si>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</si>
  <si>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</si>
  <si>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</si>
  <si>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</si>
  <si>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</si>
  <si>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</si>
  <si>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</si>
  <si>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</si>
  <si>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</si>
  <si>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</si>
  <si>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</si>
  <si>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</si>
  <si>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</si>
  <si>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</si>
  <si>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</si>
  <si>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</si>
  <si>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</si>
  <si>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</si>
  <si>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</si>
  <si>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</si>
  <si>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</si>
  <si>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</si>
  <si>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</si>
  <si>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</si>
  <si>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</si>
  <si>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</si>
  <si>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</si>
  <si>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</si>
  <si>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</si>
  <si>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</si>
  <si>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</si>
  <si>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</si>
  <si>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</si>
  <si>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</si>
  <si>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</si>
  <si>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</si>
  <si>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</si>
  <si>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</si>
  <si>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</si>
  <si>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</si>
  <si>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</si>
  <si>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</si>
  <si>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</si>
  <si>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</si>
  <si>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</si>
  <si>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</si>
  <si>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</si>
  <si>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</si>
  <si>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</si>
  <si>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</si>
  <si>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</si>
  <si>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</si>
  <si>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</si>
  <si>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</si>
  <si>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</si>
  <si>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</si>
  <si>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</si>
  <si>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</si>
  <si>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</si>
  <si>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</si>
  <si>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</si>
  <si>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</si>
  <si>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</si>
  <si>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</si>
  <si>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</si>
  <si>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</si>
  <si>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</si>
  <si>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</si>
  <si>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</si>
  <si>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</si>
  <si>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</si>
  <si>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</si>
  <si>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</si>
  <si>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</si>
  <si>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</si>
  <si>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</si>
  <si>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</si>
  <si>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</si>
  <si>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</si>
  <si>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</si>
  <si>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</si>
  <si>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</si>
  <si>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</si>
  <si>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</si>
  <si>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</si>
  <si>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</si>
  <si>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</si>
  <si>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</si>
  <si>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</si>
  <si>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</si>
  <si>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</si>
  <si>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</si>
  <si>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</si>
  <si>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</si>
  <si>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</si>
  <si>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</si>
  <si>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</si>
  <si>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</si>
  <si>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</si>
  <si>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</si>
  <si>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</si>
  <si>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</si>
  <si>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</si>
  <si>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</si>
  <si>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</si>
  <si>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</si>
  <si>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</si>
  <si>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</si>
  <si>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</si>
  <si>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</si>
  <si>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</si>
  <si>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</si>
  <si>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</si>
  <si>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</si>
  <si>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</si>
  <si>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</si>
  <si>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</si>
  <si>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</si>
  <si>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</si>
  <si>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</si>
  <si>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</si>
  <si>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</si>
  <si>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</si>
  <si>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</si>
  <si>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</si>
  <si>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</si>
  <si>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</si>
  <si>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</si>
  <si>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</si>
  <si>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</si>
  <si>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</si>
  <si>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</si>
  <si>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</si>
  <si>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</si>
  <si>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</si>
  <si>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</si>
  <si>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</si>
  <si>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</si>
  <si>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</si>
  <si>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</si>
  <si>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</si>
  <si>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</si>
  <si>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</si>
  <si>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</si>
  <si>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</si>
  <si>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</si>
  <si>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</si>
  <si>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</si>
  <si>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</si>
  <si>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</si>
  <si>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</si>
  <si>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</si>
  <si>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</si>
  <si>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</si>
  <si>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</si>
  <si>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</si>
  <si>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</si>
  <si>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</si>
  <si>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</si>
  <si>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</si>
  <si>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</si>
  <si>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</si>
  <si>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</si>
  <si>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</si>
  <si>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</si>
  <si>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</si>
  <si>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</si>
  <si>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</si>
  <si>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</si>
  <si>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</si>
  <si>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</si>
  <si>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</si>
  <si>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</si>
  <si>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</si>
  <si>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</si>
  <si>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</si>
  <si>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</si>
  <si>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</si>
  <si>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</si>
  <si>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</si>
  <si>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</si>
  <si>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</si>
  <si>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</si>
  <si>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</si>
  <si>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</si>
  <si>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</si>
  <si>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</si>
  <si>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</si>
  <si>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</si>
  <si>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</si>
  <si>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</si>
  <si>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</si>
  <si>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</si>
  <si>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</si>
  <si>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</si>
  <si>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</si>
  <si>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</si>
  <si>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</si>
  <si>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</si>
  <si>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</si>
  <si>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</si>
  <si>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</si>
  <si>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</si>
  <si>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</si>
  <si>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</si>
  <si>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</si>
  <si>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</si>
  <si>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</si>
  <si>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</si>
  <si>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</si>
  <si>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</si>
  <si>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</si>
  <si>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</si>
  <si>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</si>
  <si>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</si>
  <si>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</si>
  <si>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</si>
  <si>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</si>
  <si>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</si>
  <si>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</si>
  <si>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</si>
  <si>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</si>
  <si>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</si>
  <si>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</si>
  <si>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</si>
  <si>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</si>
  <si>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</si>
  <si>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</si>
  <si>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</si>
  <si>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</si>
  <si>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</si>
  <si>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</si>
  <si>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</si>
  <si>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</si>
  <si>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</si>
  <si>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</si>
  <si>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</si>
  <si>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</si>
  <si>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</si>
  <si>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</si>
  <si>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</si>
  <si>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</si>
  <si>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</si>
  <si>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</si>
  <si>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</si>
  <si>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</si>
  <si>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</si>
  <si>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</si>
  <si>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</si>
  <si>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</si>
  <si>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</si>
  <si>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</si>
  <si>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</si>
  <si>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</si>
  <si>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</si>
  <si>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</si>
  <si>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</si>
  <si>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</si>
  <si>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</si>
  <si>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</si>
  <si>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</si>
  <si>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</si>
  <si>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</si>
  <si>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</si>
  <si>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</si>
  <si>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</si>
  <si>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</si>
  <si>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</si>
  <si>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</si>
  <si>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</si>
  <si>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</si>
  <si>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</si>
  <si>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</si>
  <si>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</si>
  <si>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</si>
  <si>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</si>
  <si>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</si>
  <si>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</si>
  <si>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</si>
  <si>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</si>
  <si>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</si>
  <si>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</si>
  <si>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</si>
  <si>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</si>
  <si>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</si>
  <si>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</si>
  <si>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</si>
  <si>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</si>
  <si>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</si>
  <si>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</si>
  <si>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</si>
  <si>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</si>
  <si>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</si>
  <si>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</si>
  <si>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</si>
  <si>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</si>
  <si>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</si>
  <si>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</si>
  <si>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</si>
  <si>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</si>
  <si>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</si>
  <si>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</si>
  <si>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</si>
  <si>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</si>
  <si>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</si>
  <si>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</si>
  <si>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</si>
  <si>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</si>
  <si>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</si>
  <si>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</si>
  <si>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</si>
  <si>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</si>
  <si>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</si>
  <si>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</si>
  <si>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</si>
  <si>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</si>
  <si>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</si>
  <si>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</si>
  <si>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</si>
  <si>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</si>
  <si>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</si>
  <si>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</si>
  <si>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</si>
  <si>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</si>
  <si>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</si>
  <si>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</si>
  <si>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</si>
  <si>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</si>
  <si>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</si>
  <si>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</si>
  <si>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</si>
  <si>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</si>
  <si>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</si>
  <si>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</si>
  <si>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</si>
  <si>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</si>
  <si>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</si>
  <si>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</si>
  <si>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</si>
  <si>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</si>
  <si>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</si>
  <si>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</si>
  <si>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</si>
  <si>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</si>
  <si>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</si>
  <si>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</si>
  <si>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</si>
  <si>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</si>
  <si>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</si>
  <si>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</si>
  <si>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</si>
  <si>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</si>
  <si>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</si>
  <si>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</si>
  <si>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</si>
  <si>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</si>
  <si>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</si>
  <si>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</si>
  <si>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</si>
  <si>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</si>
  <si>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</si>
  <si>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</si>
  <si>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</si>
  <si>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</si>
  <si>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</si>
  <si>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</si>
  <si>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</si>
  <si>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</si>
  <si>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</si>
  <si>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</si>
  <si>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</si>
  <si>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</si>
  <si>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</si>
  <si>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</si>
  <si>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</si>
  <si>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</si>
  <si>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</si>
  <si>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</si>
  <si>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</si>
  <si>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</si>
  <si>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</si>
  <si>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</si>
  <si>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</si>
  <si>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</si>
  <si>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</si>
  <si>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</si>
  <si>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</si>
  <si>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</si>
  <si>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</si>
  <si>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</si>
  <si>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</si>
  <si>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</si>
  <si>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</si>
  <si>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</si>
  <si>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</si>
  <si>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</si>
  <si>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</si>
  <si>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</si>
  <si>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</si>
  <si>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</si>
  <si>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</si>
  <si>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</si>
  <si>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</si>
  <si>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</si>
  <si>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</si>
  <si>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</si>
  <si>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</si>
  <si>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</si>
  <si>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</si>
  <si>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</si>
  <si>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</si>
  <si>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</si>
  <si>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</si>
  <si>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</si>
  <si>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</si>
  <si>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</si>
  <si>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</si>
  <si>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</si>
  <si>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</si>
  <si>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</si>
  <si>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</si>
  <si>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</si>
  <si>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</si>
  <si>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</si>
  <si>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</si>
  <si>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</si>
  <si>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</si>
  <si>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</si>
  <si>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</si>
  <si>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</si>
  <si>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</si>
  <si>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</si>
  <si>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</si>
  <si>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</si>
  <si>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</si>
  <si>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</si>
  <si>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</si>
  <si>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</si>
  <si>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</si>
  <si>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</si>
  <si>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</si>
  <si>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</si>
  <si>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</si>
  <si>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</si>
  <si>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</si>
  <si>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</si>
  <si>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</si>
  <si>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</si>
  <si>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</si>
  <si>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</si>
  <si>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</si>
  <si>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</si>
  <si>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</si>
  <si>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</si>
  <si>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</si>
  <si>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</si>
  <si>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</si>
  <si>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</si>
  <si>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</si>
  <si>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</si>
  <si>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</si>
  <si>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</si>
  <si>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</si>
  <si>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</si>
  <si>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</si>
  <si>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</si>
  <si>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</si>
  <si>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</si>
  <si>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</si>
  <si>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</si>
  <si>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</si>
  <si>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</si>
  <si>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</si>
  <si>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</si>
  <si>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</si>
  <si>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</si>
  <si>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</si>
  <si>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</si>
  <si>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</si>
  <si>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</si>
  <si>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</si>
  <si>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</si>
  <si>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</si>
  <si>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</si>
  <si>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</si>
  <si>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</si>
  <si>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</si>
  <si>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</si>
  <si>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</si>
  <si>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</si>
  <si>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PCM-20251003-00001498</t>
  </si>
  <si>
    <t>Team at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</si>
  <si>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</si>
  <si>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</si>
  <si>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</si>
  <si>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</si>
  <si>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</si>
  <si>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</si>
  <si>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SCECO CUT at area team on the way to save hub site YLM0740</t>
  </si>
  <si>
    <t>site has Night access issue site on deep valleys or high mountains and team will check morning</t>
  </si>
  <si>
    <t>PCM-20251003-00001665</t>
  </si>
  <si>
    <t>flapping/site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</si>
  <si>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</si>
  <si>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</si>
  <si>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</si>
  <si>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</si>
  <si>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</si>
  <si>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</si>
  <si>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PCM-20251003-00001663</t>
  </si>
  <si>
    <t>EM team moved need 50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</si>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</sst>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 totalsRowShown="0" headerRowDxfId="48" dataDxfId="47" headerRowBorderDxfId="45" tableBorderDxfId="46" totalsRowBorderDxfId="44">
  <autoFilter ref="A1:L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8" totalsRowShown="0" headerRowDxfId="31" dataDxfId="30" headerRowBorderDxfId="28" tableBorderDxfId="29">
  <autoFilter ref="A1:L1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opLeftCell="A6" workbookViewId="0">
      <selection activeCell="D13" sqref="D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270.97994363425823</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45933.928369560184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45933.928369560184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45933.928369560184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45933.928369560184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45933.928369560184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45933.928369560184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45933.928369560184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45933.928369560184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45933.928369560184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45933.928369560184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45933.928369560184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45933.928369560184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45933.928369560184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45933.928369560184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45933.928369560184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45933.928369560184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45933.928369560184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45933.928369560184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45933.928369560184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45933.928369560184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45933.928369560184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45933.928369560184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45933.928369560184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45933.928369560184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45933.928369560184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45933.928369560184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45933.928369560184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45933.928369560184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45933.928369560184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45933.928369560184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45933.928369560184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45933.928369560184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45933.928369560184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45933.928369560184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45933.928369560184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45933.928369560184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45933.928369560184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45933.928369560184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45933.928369560184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45933.928369560184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45933.928369560184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45933.928369560184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45933.928369560184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45933.928369560184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45933.928369560184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45933.928369560184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45933.928369560184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45933.928369560184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45933.928369560184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45933.928369560184</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3F97992-3138-4EC1-B572-A446CCCA272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242.27658715277357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127.20128622685297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108.9285315972229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9.0684374998090789E-2</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75" t="s">
        <v>22477</v>
      </c>
      <c r="E7" s="131" t="s">
        <v>39043</v>
      </c>
      <c r="F7" s="132">
        <v>45933.842534722222</v>
      </c>
      <c r="G7" s="133">
        <f ca="1">IFERROR(NOW()-F7,"-")</f>
        <v>8.5834837962465826E-2</v>
      </c>
      <c r="H7" s="132">
        <v>45933.836770833332</v>
      </c>
      <c r="I7" s="18" t="str">
        <f>IFERROR(VLOOKUP(D7,DB!A:F,6,0),"")</f>
        <v>SCECO</v>
      </c>
      <c r="J7" s="18" t="str">
        <f>IFERROR(VLOOKUP(D7,DB!A:G,7,0),"")</f>
        <v>In progress</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45933.928369560184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45933.928369560184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45933.928369560184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45933.928369560184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45933.928369560184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45933.928369560184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45933.928369560184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45933.928369560184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45933.928369560184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45933.928369560184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45933.928369560184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45933.928369560184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45933.928369560184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45933.928369560184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45933.928369560184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45933.928369560184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45933.928369560184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45933.928369560184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45933.928369560184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45933.928369560184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45933.928369560184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45933.928369560184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45933.928369560184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45933.928369560184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45933.928369560184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45933.928369560184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45933.928369560184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45933.928369560184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45933.928369560184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45933.928369560184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45933.928369560184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45933.928369560184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45933.928369560184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45933.928369560184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45933.928369560184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45933.928369560184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45933.928369560184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45933.928369560184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45933.928369560184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45933.928369560184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45933.928369560184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45933.928369560184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45933.928369560184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45933.928369560184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45933.928369560184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45933.928369560184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45933.928369560184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45933.928369560184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45933.928369560184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45933.928369560184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45933.928369560184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45933.928369560184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45933.928369560184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45933.928369560184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45933.928369560184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45933.928369560184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45933.928369560184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45933.928369560184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45933.928369560184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45933.928369560184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45933.928369560184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45933.928369560184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45933.928369560184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45933.928369560184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45933.928369560184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45933.928369560184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45933.928369560184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45933.928369560184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45933.928369560184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45933.928369560184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45933.928369560184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45933.928369560184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45933.928369560184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45933.928369560184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45933.928369560184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45933.928369560184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45933.928369560184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45933.928369560184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45933.928369560184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45933.928369560184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45933.928369560184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45933.928369560184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45933.928369560184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45933.928369560184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45933.928369560184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45933.928369560184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45933.928369560184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45933.928369560184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45933.928369560184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45933.928369560184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45933.928369560184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45933.928369560184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45933.928369560184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45933.928369560184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45933.928369560184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45933.928369560184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45933.928369560184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45933.928369560184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45933.928369560184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45933.928369560184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45933.928369560184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45933.928369560184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45933.928369560184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45933.928369560184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45933.928369560184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45933.928369560184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45933.928369560184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45933.928369560184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45933.928369560184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45933.928369560184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45933.928369560184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45933.928369560184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45933.928369560184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45933.928369560184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45933.928369560184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45933.928369560184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45933.928369560184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45933.928369560184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45933.928369560184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45933.928369560184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45933.928369560184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45933.928369560184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45933.928369560184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45933.928369560184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45933.928369560184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45933.928369560184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45933.928369560184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45933.928369560184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45933.928369560184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45933.928369560184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45933.928369560184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45933.928369560184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45933.928369560184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45933.928369560184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45933.928369560184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45933.928369560184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45933.928369560184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45933.928369560184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45933.928369560184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45933.928369560184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45933.928369560184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45933.928369560184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45933.928369560184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45933.928369560184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45933.928369560184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45933.928369560184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45933.928369560184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45933.928369560184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45933.928369560184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45933.928369560184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45933.928369560184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45933.928369560184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45933.928369560184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45933.928369560184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45933.928369560184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45933.928369560184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45933.928369560184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45933.928369560184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45933.928369560184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45933.928369560184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45933.928369560184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45933.928369560184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45933.928369560184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45933.928369560184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45933.928369560184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45933.928369560184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45933.928369560184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45933.928369560184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45933.928369560184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45933.928369560184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45933.928369560184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45933.928369560184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45933.928369560184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45933.928369560184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45933.928369560184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45933.928369560184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45933.928369560184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45933.928369560184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45933.928369560184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45933.928369560184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45933.928369560184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45933.928369560184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45933.928369560184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45933.928369560184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45933.928369560184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45933.928369560184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45933.928369560184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45933.928369560184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45933.928369560184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45933.928369560184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45933.928369560184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45933.928369560184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45933.928369560184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45933.928369560184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45933.928369560184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45933.928369560184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45933.928369560184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45933.928369560184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45933.928369560184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45933.928369560184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45933.928369560184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45933.928369560184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45933.928369560184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45933.928369560184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45933.928369560184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45933.928369560184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45933.928369560184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45933.928369560184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45933.928369560184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45933.928369560184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45933.928369560184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45933.928369560184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45933.928369560184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45933.928369560184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45933.928369560184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45933.928369560184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45933.928369560184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45933.928369560184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45933.928369560184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45933.928369560184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45933.928369560184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45933.928369560184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45933.928369560184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45933.928369560184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45933.928369560184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45933.928369560184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45933.928369560184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45933.928369560184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45933.928369560184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45933.928369560184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45933.928369560184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45933.928369560184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45933.928369560184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45933.928369560184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45933.928369560184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45933.928369560184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45933.928369560184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45933.928369560184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45933.928369560184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45933.928369560184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45933.928369560184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45933.928369560184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45933.928369560184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45933.928369560184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45933.928369560184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45933.928369560184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45933.928369560184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45933.928369560184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45933.928369560184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45933.928369560184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45933.928369560184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45933.928369560184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45933.928369560184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45933.928369560184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45933.928369560184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45933.928369560184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45933.928369560184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45933.928369560184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45933.928369560184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45933.928369560184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45933.928369560184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45933.928369560184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45933.928369560184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45933.928369560184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45933.928369560184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45933.928369560184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45933.928369560184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45933.928369560184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45933.928369560184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45933.928369560184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45933.928369560184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45933.928369560184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45933.928369560184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45933.928369560184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45933.928369560184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45933.928369560184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45933.928369560184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45933.928369560184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45933.928369560184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45933.928369560184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45933.928369560184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45933.928369560184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45933.928369560184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45933.928369560184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45933.928369560184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45933.928369560184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45933.928369560184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45933.928369560184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45933.928369560184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45933.928369560184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45933.928369560184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45933.928369560184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45933.928369560184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45933.928369560184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45933.928369560184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45933.928369560184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45933.928369560184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45933.928369560184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45933.928369560184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45933.928369560184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45933.928369560184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45933.928369560184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45933.928369560184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45933.928369560184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45933.928369560184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45933.928369560184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45933.928369560184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45933.928369560184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45933.928369560184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45933.928369560184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45933.928369560184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45933.928369560184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45933.928369560184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45933.928369560184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45933.928369560184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45933.928369560184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45933.928369560184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45933.928369560184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45933.928369560184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45933.928369560184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45933.928369560184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45933.928369560184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45933.928369560184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45933.928369560184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1" ca="1" si="0">IFERROR(NOW()-F2,"-")</f>
        <v>45933.928369560184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45933.928369560184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45933.928369560184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45933.928369560184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45933.928369560184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45933.928369560184</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45933.928369560184</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45933.928369560184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45933.928369560184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45933.928369560184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45933.928369560184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45933.928369560184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45933.928369560184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45933.928369560184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45933.928369560184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45933.928369560184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45933.928369560184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45933.928369560184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45933.928369560184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45933.928369560184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45933.928369560184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45933.928369560184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45933.928369560184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45933.928369560184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45933.928369560184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45933.928369560184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45933.928369560184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45933.928369560184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45933.928369560184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45933.928369560184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45933.928369560184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45933.928369560184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45933.928369560184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45933.928369560184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45933.928369560184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45933.928369560184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45933.928369560184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45933.928369560184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45933.928369560184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45933.928369560184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45933.928369560184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45933.928369560184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45933.928369560184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45933.928369560184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45933.928369560184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45933.928369560184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45933.928369560184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45933.928369560184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45933.928369560184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45933.928369560184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45933.928369560184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45933.928369560184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45933.928369560184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45933.928369560184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45933.928369560184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45933.928369560184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45933.928369560184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45933.928369560184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45933.928369560184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45933.928369560184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45933.928369560184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45933.928369560184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45933.928369560184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45933.928369560184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45933.928369560184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45933.928369560184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45933.928369560184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45933.928369560184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45933.928369560184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45933.928369560184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45933.928369560184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45933.928369560184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45933.928369560184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45933.928369560184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45933.928369560184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45933.928369560184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45933.928369560184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45933.928369560184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45933.928369560184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45933.928369560184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45933.928369560184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45933.928369560184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45933.928369560184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45933.928369560184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45933.928369560184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45933.928369560184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45933.928369560184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45933.928369560184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45933.928369560184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45933.928369560184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45933.928369560184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45933.928369560184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45933.928369560184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45933.928369560184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45933.928369560184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45933.928369560184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45933.928369560184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45933.928369560184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45933.928369560184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45933.928369560184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45933.928369560184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45933.928369560184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45933.928369560184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45933.928369560184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45933.928369560184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45933.928369560184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45933.928369560184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45933.928369560184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45933.928369560184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45933.928369560184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45933.928369560184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45933.928369560184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45933.928369560184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45933.928369560184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45933.928369560184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45933.928369560184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45933.928369560184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45933.928369560184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45933.928369560184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45933.928369560184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45933.928369560184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45933.928369560184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45933.928369560184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45933.928369560184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45933.928369560184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45933.928369560184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45933.928369560184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45933.928369560184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45933.928369560184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45933.928369560184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45933.928369560184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45933.928369560184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45933.928369560184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45933.928369560184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45933.928369560184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45933.928369560184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45933.928369560184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45933.928369560184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45933.928369560184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45933.928369560184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45933.928369560184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45933.928369560184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45933.928369560184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45933.928369560184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45933.928369560184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45933.928369560184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45933.928369560184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45933.928369560184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45933.928369560184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45933.928369560184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45933.928369560184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45933.928369560184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45933.928369560184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45933.928369560184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45933.928369560184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45933.928369560184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45933.928369560184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45933.928369560184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45933.928369560184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45933.928369560184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45933.928369560184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45933.928369560184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45933.928369560184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45933.928369560184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45933.928369560184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45933.928369560184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45933.928369560184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45933.928369560184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45933.928369560184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45933.928369560184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45933.928369560184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45933.928369560184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45933.928369560184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45933.928369560184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45933.928369560184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45933.928369560184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45933.928369560184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45933.928369560184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45933.928369560184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45933.928369560184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45933.928369560184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45933.928369560184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45933.928369560184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45933.928369560184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45933.928369560184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45933.928369560184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45933.928369560184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45933.928369560184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45933.928369560184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45933.928369560184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45933.928369560184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45933.928369560184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45933.928369560184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45933.928369560184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45933.928369560184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45933.928369560184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45933.928369560184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45933.928369560184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45933.928369560184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45933.928369560184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45933.928369560184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45933.928369560184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45933.928369560184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45933.928369560184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45933.928369560184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45933.928369560184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45933.928369560184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45933.928369560184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45933.928369560184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45933.928369560184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45933.928369560184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45933.928369560184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45933.928369560184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45933.928369560184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45933.928369560184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45933.928369560184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45933.928369560184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45933.928369560184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45933.928369560184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45933.928369560184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45933.928369560184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45933.928369560184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45933.928369560184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45933.928369560184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45933.928369560184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45933.928369560184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45933.928369560184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45933.928369560184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45933.928369560184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45933.928369560184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45933.928369560184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45933.928369560184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45933.928369560184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45933.928369560184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45933.928369560184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45933.928369560184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45933.928369560184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45933.928369560184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45933.928369560184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45933.928369560184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45933.928369560184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45933.928369560184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45933.928369560184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45933.928369560184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45933.928369560184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45933.928369560184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45933.928369560184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45933.928369560184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45933.928369560184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45933.928369560184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45933.928369560184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45933.928369560184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45933.928369560184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45933.928369560184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45933.928369560184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45933.928369560184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45933.928369560184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45933.928369560184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45933.928369560184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45933.928369560184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45933.928369560184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45933.928369560184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45933.928369560184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45933.928369560184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45933.928369560184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45933.928369560184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45933.928369560184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45933.928369560184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45933.928369560184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45933.928369560184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45933.928369560184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45933.928369560184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45933.928369560184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45933.928369560184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45933.928369560184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45933.928369560184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45933.928369560184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45933.928369560184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45933.928369560184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45933.928369560184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45933.928369560184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45933.928369560184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45933.928369560184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45933.928369560184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45933.928369560184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45933.928369560184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45933.928369560184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45933.928369560184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45933.928369560184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45933.928369560184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45933.928369560184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45933.928369560184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45933.928369560184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45933.928369560184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45933.928369560184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45933.928369560184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45933.928369560184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45933.928369560184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45933.928369560184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45933.928369560184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45933.928369560184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45933.928369560184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45933.928369560184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45933.928369560184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45933.928369560184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45933.928369560184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45933.928369560184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45933.928369560184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45933.928369560184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45933.928369560184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45933.928369560184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45933.928369560184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45933.928369560184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45933.928369560184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45933.928369560184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45933.928369560184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45933.928369560184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45933.928369560184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45933.928369560184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45933.928369560184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45933.928369560184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45933.928369560184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45933.928369560184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45933.928369560184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45933.928369560184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45933.928369560184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45933.928369560184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45933.928369560184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45933.928369560184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45933.928369560184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45933.928369560184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45933.928369560184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45933.928369560184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45933.928369560184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45933.928369560184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45933.928369560184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45933.928369560184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45933.928369560184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45933.928369560184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45933.928369560184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45933.928369560184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45933.928369560184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45933.928369560184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45933.928369560184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45933.928369560184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45933.928369560184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45933.928369560184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45933.928369560184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45933.928369560184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45933.928369560184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45933.928369560184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45933.928369560184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45933.928369560184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45933.928369560184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45933.928369560184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45933.928369560184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45933.928369560184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45933.928369560184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45933.928369560184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45933.928369560184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45933.928369560184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45933.928369560184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45933.928369560184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45933.928369560184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45933.928369560184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45933.928369560184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45933.928369560184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45933.928369560184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45933.928369560184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45933.928369560184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45933.928369560184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45933.928369560184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45933.928369560184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45933.928369560184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45933.928369560184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45933.928369560184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45933.928369560184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45933.928369560184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45933.928369560184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45933.928369560184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45933.928369560184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45933.928369560184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45933.928369560184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45933.928369560184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45933.928369560184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45933.928369560184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45933.928369560184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45933.928369560184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45933.928369560184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45933.928369560184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45933.928369560184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45933.928369560184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45933.928369560184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45933.928369560184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45933.928369560184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45933.928369560184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45933.928369560184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45933.928369560184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45933.928369560184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45933.928369560184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45933.928369560184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45933.928369560184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45933.928369560184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45933.928369560184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45933.928369560184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45933.928369560184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45933.928369560184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45933.928369560184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45933.928369560184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45933.928369560184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45933.928369560184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45933.928369560184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45933.928369560184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45933.928369560184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45933.928369560184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45933.928369560184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45933.928369560184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45933.928369560184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45933.928369560184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45933.928369560184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45933.928369560184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45933.928369560184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45933.928369560184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45933.928369560184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45933.928369560184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45933.928369560184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45933.928369560184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45933.928369560184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45933.928369560184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45933.928369560184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45933.928369560184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45933.928369560184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45933.928369560184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45933.928369560184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45933.928369560184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45933.928369560184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45933.928369560184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45933.928369560184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45933.928369560184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45933.928369560184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45933.928369560184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45933.928369560184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45933.928369560184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45933.928369560184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45933.928369560184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45933.928369560184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45933.928369560184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45933.928369560184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45933.928369560184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45933.928369560184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45933.928369560184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45933.928369560184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45933.928369560184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45933.928369560184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45933.928369560184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45933.928369560184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45933.928369560184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45933.928369560184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45933.928369560184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45933.928369560184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45933.928369560184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45933.928369560184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45933.928369560184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45933.928369560184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45933.928369560184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45933.928369560184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45933.928369560184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45933.928369560184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45933.928369560184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45933.928369560184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45933.928369560184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45933.928369560184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45933.928369560184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45933.928369560184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45933.928369560184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45933.928369560184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45933.928369560184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45933.928369560184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45933.928369560184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45933.928369560184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45933.928369560184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45933.928369560184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45933.928369560184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45933.928369560184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45933.928369560184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45933.928369560184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45933.928369560184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45933.928369560184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45933.928369560184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45933.928369560184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45933.928369560184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45933.928369560184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45933.928369560184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45933.928369560184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45933.928369560184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45933.928369560184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45933.928369560184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45933.928369560184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45933.928369560184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45933.928369560184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45933.928369560184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45933.928369560184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45933.928369560184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45933.928369560184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45933.928369560184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45933.928369560184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45933.928369560184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45933.928369560184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45933.928369560184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45933.928369560184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45933.928369560184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45933.928369560184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45933.928369560184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45933.928369560184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45933.928369560184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45933.928369560184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45933.928369560184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45933.928369560184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45933.928369560184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45933.928369560184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45933.928369560184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45933.928369560184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45933.928369560184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45933.928369560184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45933.928369560184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45933.928369560184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45933.928369560184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45933.928369560184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45933.928369560184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45933.928369560184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45933.928369560184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45933.928369560184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45933.928369560184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45933.928369560184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45933.928369560184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45933.928369560184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45933.928369560184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45933.928369560184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45933.928369560184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45933.928369560184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45933.928369560184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45933.928369560184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45933.928369560184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45933.928369560184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45933.928369560184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45933.928369560184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45933.928369560184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45933.928369560184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45933.928369560184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45933.928369560184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45933.928369560184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45933.928369560184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45933.928369560184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45933.928369560184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45933.928369560184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45933.928369560184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45933.928369560184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45933.928369560184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45933.928369560184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45933.928369560184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45933.928369560184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45933.928369560184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45933.928369560184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45933.928369560184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45933.928369560184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45933.928369560184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45933.928369560184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45933.928369560184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45933.928369560184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45933.928369560184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45933.928369560184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45933.928369560184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45933.928369560184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45933.928369560184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45933.928369560184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45933.928369560184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45933.928369560184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45933.928369560184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45933.928369560184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45933.928369560184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45933.928369560184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45933.928369560184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45933.928369560184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45933.928369560184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45933.928369560184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45933.928369560184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45933.928369560184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45933.928369560184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45933.928369560184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45933.928369560184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45933.928369560184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45933.928369560184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45933.928369560184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45933.928369560184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45933.928369560184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45933.928369560184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45933.928369560184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45933.928369560184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45933.928369560184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45933.928369560184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45933.928369560184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45933.928369560184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45933.928369560184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45933.928369560184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45933.928369560184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45933.928369560184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45933.928369560184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45933.928369560184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45933.928369560184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45933.928369560184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45933.928369560184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45933.928369560184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45933.928369560184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45933.928369560184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45933.928369560184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45933.928369560184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45933.928369560184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45933.928369560184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45933.928369560184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45933.928369560184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45933.928369560184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45933.928369560184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45933.928369560184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45933.928369560184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45933.928369560184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45933.928369560184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45933.928369560184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45933.928369560184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45933.928369560184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45933.928369560184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45933.928369560184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45933.928369560184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45933.928369560184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45933.928369560184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45933.928369560184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45933.928369560184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45933.928369560184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45933.928369560184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45933.928369560184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45933.928369560184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45933.928369560184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45933.928369560184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45933.928369560184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45933.928369560184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45933.928369560184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45933.928369560184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45933.928369560184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45933.928369560184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45933.928369560184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45933.928369560184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45933.928369560184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45933.928369560184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45933.928369560184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45933.928369560184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45933.928369560184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45933.928369560184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45933.928369560184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45933.928369560184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45933.928369560184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45933.928369560184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45933.928369560184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45933.928369560184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45933.928369560184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45933.928369560184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45933.928369560184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45933.928369560184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45933.928369560184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45933.928369560184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45933.928369560184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45933.928369560184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45933.928369560184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45933.928369560184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45933.928369560184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45933.928369560184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45933.928369560184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45933.928369560184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45933.928369560184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45933.928369560184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45933.928369560184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45933.928369560184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45933.928369560184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45933.928369560184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45933.928369560184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45933.928369560184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45933.928369560184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45933.928369560184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45933.928369560184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45933.928369560184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45933.928369560184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45933.928369560184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45933.928369560184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45933.928369560184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45933.928369560184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45933.928369560184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45933.928369560184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45933.928369560184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45933.928369560184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45933.928369560184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45933.928369560184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45933.928369560184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45933.928369560184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45933.928369560184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45933.928369560184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45933.928369560184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45933.928369560184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45933.928369560184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45933.928369560184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45933.928369560184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45933.928369560184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45933.928369560184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45933.928369560184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45933.928369560184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45933.928369560184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45933.928369560184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45933.928369560184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45933.928369560184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45933.928369560184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45933.928369560184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45933.928369560184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45933.928369560184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45933.928369560184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45933.928369560184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45933.928369560184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45933.928369560184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45933.928369560184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45933.928369560184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45933.928369560184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45933.928369560184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45933.928369560184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45933.928369560184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45933.928369560184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45933.928369560184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45933.928369560184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45933.928369560184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45933.928369560184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45933.928369560184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45933.928369560184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45933.928369560184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45933.928369560184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45933.928369560184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45933.928369560184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45933.928369560184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45933.928369560184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45933.928369560184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45933.928369560184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45933.928369560184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45933.928369560184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45933.928369560184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45933.928369560184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45933.928369560184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45933.928369560184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45933.928369560184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45933.928369560184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45933.928369560184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45933.928369560184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45933.928369560184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45933.928369560184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45933.928369560184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45933.928369560184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45933.928369560184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45933.928369560184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45933.928369560184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45933.928369560184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45933.928369560184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45933.928369560184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45933.928369560184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45933.928369560184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45933.928369560184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45933.928369560184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45933.928369560184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45933.928369560184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45933.928369560184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45933.928369560184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45933.928369560184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45933.928369560184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45933.928369560184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45933.928369560184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45933.928369560184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45933.928369560184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45933.928369560184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45933.928369560184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45933.928369560184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45933.928369560184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45933.928369560184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45933.928369560184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45933.928369560184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45933.928369560184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45933.928369560184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45933.928369560184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45933.928369560184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45933.928369560184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45933.928369560184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45933.928369560184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45933.928369560184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45933.928369560184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45933.928369560184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45933.928369560184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45933.928369560184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45933.928369560184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45933.928369560184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45933.928369560184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45933.928369560184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45933.928369560184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45933.928369560184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45933.928369560184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45933.928369560184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45933.928369560184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45933.928369560184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45933.928369560184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45933.928369560184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45933.928369560184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45933.928369560184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45933.928369560184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45933.928369560184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45933.928369560184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45933.928369560184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45933.928369560184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45933.928369560184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45933.928369560184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45933.928369560184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45933.928369560184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45933.928369560184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45933.928369560184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45933.928369560184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45933.928369560184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45933.928369560184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45933.928369560184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45933.928369560184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45933.928369560184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45933.928369560184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45933.928369560184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45933.928369560184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45933.928369560184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45933.928369560184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45933.928369560184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45933.928369560184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45933.928369560184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45933.928369560184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45933.928369560184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45933.928369560184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45933.928369560184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45933.928369560184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45933.928369560184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45933.928369560184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45933.928369560184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45933.928369560184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45933.928369560184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45933.928369560184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45933.928369560184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45933.928369560184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45933.928369560184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45933.928369560184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45933.928369560184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45933.928369560184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45933.928369560184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45933.928369560184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45933.928369560184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45933.928369560184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45933.928369560184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45933.928369560184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45933.928369560184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45933.928369560184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45933.928369560184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45933.928369560184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45933.928369560184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45933.928369560184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45933.928369560184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45933.928369560184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45933.928369560184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45933.928369560184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45933.928369560184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45933.928369560184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45933.928369560184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45933.928369560184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45933.928369560184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45933.928369560184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45933.928369560184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45933.928369560184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45933.928369560184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45933.928369560184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45933.928369560184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45933.928369560184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45933.928369560184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45933.928369560184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45933.928369560184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45933.928369560184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45933.928369560184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45933.928369560184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45933.928369560184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45933.928369560184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45933.928369560184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45933.928369560184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45933.928369560184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45933.928369560184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45933.928369560184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45933.928369560184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45933.928369560184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45933.928369560184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45933.928369560184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45933.928369560184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45933.928369560184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45933.928369560184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45933.928369560184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45933.928369560184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45933.928369560184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45933.928369560184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45933.928369560184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45933.928369560184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45933.928369560184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45933.928369560184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45933.928369560184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45933.928369560184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45933.928369560184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45933.928369560184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45933.928369560184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45933.928369560184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45933.928369560184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45933.928369560184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45933.928369560184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45933.928369560184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45933.928369560184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45933.928369560184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45933.928369560184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45933.928369560184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45933.928369560184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45933.928369560184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45933.928369560184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45933.928369560184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45933.928369560184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45933.928369560184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45933.928369560184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45933.928369560184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45933.928369560184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45933.928369560184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45933.928369560184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45933.928369560184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45933.928369560184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45933.928369560184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45933.928369560184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45933.928369560184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45933.928369560184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45933.928369560184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45933.928369560184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45933.928369560184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45933.928369560184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45933.928369560184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45933.928369560184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45933.928369560184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45933.928369560184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45933.928369560184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45933.928369560184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45933.928369560184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45933.928369560184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45933.928369560184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45933.928369560184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45933.928369560184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45933.928369560184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45933.928369560184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45933.928369560184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45933.928369560184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45933.928369560184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45933.928369560184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45933.928369560184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45933.928369560184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45933.928369560184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45933.928369560184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45933.928369560184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45933.928369560184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45933.928369560184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45933.928369560184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45933.928369560184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45933.928369560184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45933.928369560184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45933.928369560184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45933.928369560184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45933.928369560184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45933.928369560184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45933.928369560184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45933.928369560184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45933.928369560184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45933.928369560184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45933.928369560184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45933.928369560184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45933.928369560184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45933.928369560184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45933.928369560184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45933.928369560184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45933.928369560184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45933.928369560184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45933.928369560184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45933.928369560184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45933.928369560184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45933.928369560184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45933.928369560184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45933.928369560184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45933.928369560184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45933.928369560184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45933.928369560184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45933.928369560184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45933.928369560184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45933.928369560184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45933.928369560184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45933.928369560184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45933.928369560184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45933.928369560184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45933.928369560184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45933.928369560184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45933.928369560184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45933.928369560184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45933.928369560184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45933.928369560184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45933.928369560184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45933.928369560184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45933.928369560184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45933.928369560184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45933.928369560184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45933.928369560184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45933.928369560184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45933.928369560184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45933.928369560184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45933.928369560184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45933.928369560184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45933.928369560184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45933.928369560184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45933.928369560184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45933.928369560184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45933.928369560184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45933.928369560184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45933.928369560184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45933.928369560184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45933.928369560184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45933.928369560184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45933.928369560184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45933.928369560184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45933.928369560184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45933.928369560184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45933.928369560184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45933.928369560184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45933.928369560184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45933.928369560184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45933.928369560184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45933.928369560184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45933.928369560184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45933.928369560184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45933.928369560184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45933.928369560184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45933.928369560184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45933.928369560184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45933.928369560184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45933.928369560184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45933.928369560184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45933.928369560184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45933.928369560184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45933.928369560184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45933.928369560184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45933.928369560184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45933.928369560184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45933.928369560184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45933.928369560184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45933.928369560184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45933.928369560184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45933.928369560184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45933.928369560184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45933.928369560184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45933.928369560184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45933.928369560184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45933.928369560184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45933.928369560184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45933.928369560184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45933.928369560184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45933.928369560184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45933.928369560184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45933.928369560184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45933.928369560184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45933.928369560184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45933.928369560184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45933.928369560184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45933.928369560184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45933.928369560184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45933.928369560184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45933.928369560184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45933.928369560184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45933.928369560184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45933.928369560184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45933.928369560184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45933.928369560184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45933.928369560184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45933.928369560184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45933.928369560184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45933.928369560184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45933.928369560184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45933.928369560184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45933.928369560184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45933.928369560184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45933.928369560184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45933.928369560184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45933.928369560184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45933.928369560184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45933.928369560184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45933.928369560184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45933.928369560184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45933.928369560184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45933.928369560184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45933.928369560184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45933.928369560184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45933.928369560184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45933.928369560184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45933.928369560184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45933.928369560184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45933.928369560184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45933.928369560184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45933.928369560184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45933.928369560184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45933.928369560184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45933.928369560184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45933.928369560184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45933.928369560184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45933.928369560184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45933.928369560184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45933.928369560184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45933.928369560184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45933.928369560184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45933.928369560184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45933.928369560184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45933.928369560184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45933.928369560184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45933.928369560184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45933.928369560184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45933.928369560184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45933.928369560184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45933.928369560184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45933.928369560184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45933.928369560184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45933.928369560184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45933.928369560184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45933.928369560184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45933.928369560184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45933.928369560184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45933.928369560184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45933.928369560184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45933.928369560184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45933.928369560184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45933.928369560184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45933.928369560184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45933.928369560184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45933.928369560184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45933.928369560184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45933.928369560184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45933.928369560184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45933.928369560184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45933.928369560184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45933.928369560184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45933.928369560184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45933.928369560184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45933.928369560184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45933.928369560184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45933.928369560184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45933.928369560184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45933.928369560184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45933.928369560184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45933.928369560184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45933.928369560184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45933.928369560184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45933.928369560184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45933.928369560184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45933.928369560184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45933.928369560184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45933.928369560184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45933.928369560184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45933.928369560184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45933.928369560184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45933.928369560184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45933.928369560184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45933.928369560184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45933.928369560184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45933.928369560184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45933.928369560184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45933.928369560184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45933.928369560184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45933.928369560184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45933.928369560184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45933.928369560184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45933.928369560184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45933.928369560184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45933.928369560184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45933.928369560184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45933.928369560184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45933.928369560184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45933.928369560184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45933.928369560184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45933.928369560184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45933.928369560184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45933.928369560184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45933.928369560184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45933.928369560184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45933.928369560184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45933.928369560184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45933.928369560184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45933.928369560184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45933.928369560184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45933.928369560184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45933.928369560184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45933.928369560184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45933.928369560184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45933.928369560184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45933.928369560184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45933.928369560184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45933.928369560184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45933.928369560184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45933.928369560184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45933.928369560184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45933.928369560184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45933.928369560184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45933.928369560184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45933.928369560184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45933.928369560184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45933.928369560184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45933.928369560184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45933.928369560184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45933.928369560184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45933.928369560184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45933.928369560184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45933.928369560184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45933.928369560184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45933.928369560184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45933.928369560184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45933.928369560184</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D9" sqref="D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230.44765196758817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3.0380917824077187</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37019</v>
      </c>
      <c r="E4" s="112" t="s">
        <v>38964</v>
      </c>
      <c r="F4" s="113"/>
      <c r="G4" s="114">
        <f ca="1">IFERROR(NOW()-F4,"")</f>
        <v>45933.928369560184</v>
      </c>
      <c r="H4" s="113">
        <v>45933.851921296293</v>
      </c>
      <c r="I4" s="110" t="str">
        <f>IFERROR(VLOOKUP(D4,DB!A:F,6,0),"")</f>
        <v>SCECO</v>
      </c>
      <c r="J4" s="110" t="str">
        <f>IFERROR(VLOOKUP(D4,DB!A:G,7,0),"")</f>
        <v>Dead</v>
      </c>
      <c r="K4" s="115" t="s">
        <v>39062</v>
      </c>
      <c r="L4" s="107" t="str">
        <f>IFERROR(VLOOKUP(D4,DB!A:I,9,0),"")</f>
        <v>Latis</v>
      </c>
    </row>
    <row r="5" spans="1:16" ht="24" customHeight="1">
      <c r="A5" s="110" t="s">
        <v>39061</v>
      </c>
      <c r="B5" s="110" t="str">
        <f>IFERROR(VLOOKUP(D5,DB!A:K,11,0),"")</f>
        <v>R4</v>
      </c>
      <c r="C5" s="111">
        <v>1</v>
      </c>
      <c r="D5" s="107" t="s">
        <v>36924</v>
      </c>
      <c r="E5" s="112" t="s">
        <v>38964</v>
      </c>
      <c r="F5" s="113"/>
      <c r="G5" s="114">
        <f ca="1">IFERROR(NOW()-F5,"")</f>
        <v>45933.928369560184</v>
      </c>
      <c r="H5" s="113">
        <v>45933.851909722223</v>
      </c>
      <c r="I5" s="110" t="str">
        <f>IFERROR(VLOOKUP(D5,DB!A:F,6,0),"")</f>
        <v>SCECO</v>
      </c>
      <c r="J5" s="110" t="str">
        <f>IFERROR(VLOOKUP(D5,DB!A:G,7,0),"")</f>
        <v>Dead</v>
      </c>
      <c r="K5" s="115" t="s">
        <v>39063</v>
      </c>
      <c r="L5" s="107" t="str">
        <f>IFERROR(VLOOKUP(D5,DB!A:I,9,0),"")</f>
        <v>Latis</v>
      </c>
    </row>
    <row r="6" spans="1:16" ht="36.75" customHeight="1">
      <c r="A6" s="110" t="s">
        <v>39064</v>
      </c>
      <c r="B6" s="110" t="str">
        <f>IFERROR(VLOOKUP(D6,DB!A:K,11,0),"")</f>
        <v>R4</v>
      </c>
      <c r="C6" s="111">
        <v>1</v>
      </c>
      <c r="D6" s="107" t="s">
        <v>36682</v>
      </c>
      <c r="E6" s="112" t="s">
        <v>38964</v>
      </c>
      <c r="F6" s="113">
        <v>45933.919965277775</v>
      </c>
      <c r="G6" s="114">
        <f ca="1">IFERROR(NOW()-F6,"")</f>
        <v>8.4042824091739021E-3</v>
      </c>
      <c r="H6" s="113">
        <v>45933.903807870367</v>
      </c>
      <c r="I6" s="110" t="str">
        <f>IFERROR(VLOOKUP(D6,DB!A:F,6,0),"")</f>
        <v>Generator-SG</v>
      </c>
      <c r="J6" s="110" t="str">
        <f>IFERROR(VLOOKUP(D6,DB!A:G,7,0),"")</f>
        <v>Weak</v>
      </c>
      <c r="K6" s="115" t="s">
        <v>39065</v>
      </c>
      <c r="L6" s="107" t="str">
        <f>IFERROR(VLOOKUP(D6,DB!A:I,9,0),"")</f>
        <v>Latis</v>
      </c>
    </row>
    <row r="7" spans="1:16" ht="15" customHeight="1">
      <c r="A7" s="110"/>
      <c r="B7" s="110" t="str">
        <f>IFERROR(VLOOKUP(D7,DB!A:K,11,0),"")</f>
        <v/>
      </c>
      <c r="C7" s="111"/>
      <c r="D7" s="107"/>
      <c r="E7" s="112"/>
      <c r="F7" s="113"/>
      <c r="G7" s="114">
        <f ca="1">IFERROR(NOW()-F7,"")</f>
        <v>45933.928369560184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45933.928369560184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45933.928369560184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45933.928369560184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45933.928369560184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45933.928369560184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45933.928369560184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45933.928369560184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45933.928369560184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45933.928369560184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t="shared" ref="G17:G19" ca="1" si="0">IFERROR(NOW()-F17,"")</f>
        <v>45933.928369560184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ca="1" si="0"/>
        <v>45933.928369560184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45933.928369560184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45933.928369560184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45933.928369560184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45933.928369560184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45933.928369560184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45933.928369560184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45933.928369560184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45933.928369560184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45933.928369560184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45933.928369560184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45933.928369560184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45933.928369560184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45933.928369560184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45933.928369560184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45933.928369560184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45933.928369560184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45933.928369560184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45933.928369560184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45933.928369560184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45933.928369560184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45933.928369560184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45933.928369560184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45933.928369560184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45933.928369560184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45933.928369560184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45933.928369560184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45933.928369560184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45933.928369560184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45933.928369560184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45933.928369560184</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42.096309374996054</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7.7394922453677282</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137" t="s">
        <v>36036</v>
      </c>
      <c r="E4" s="37" t="s">
        <v>38964</v>
      </c>
      <c r="F4" s="38">
        <v>45933.812557870369</v>
      </c>
      <c r="G4" s="39">
        <f ca="1">IFERROR(NOW()-F4,"-")</f>
        <v>0.11581168981501833</v>
      </c>
      <c r="H4" s="38">
        <v>45933.807002314818</v>
      </c>
      <c r="I4" s="37" t="str">
        <f>IFERROR(VLOOKUP(D4,DB!A:F,6,0),"")</f>
        <v>Generator-SG</v>
      </c>
      <c r="J4" s="37" t="str">
        <f>IFERROR(VLOOKUP(D4,DB!A:G,7,0),"")</f>
        <v>Dead</v>
      </c>
      <c r="K4" s="37" t="s">
        <v>39071</v>
      </c>
      <c r="L4" s="37" t="str">
        <f>IFERROR(VLOOKUP(D4,DB!A:I,9,0),"")</f>
        <v>Latis</v>
      </c>
      <c r="M4" s="136"/>
    </row>
    <row r="5" spans="1:13" ht="15">
      <c r="A5" s="37" t="s">
        <v>39072</v>
      </c>
      <c r="B5" s="37" t="str">
        <f>IFERROR(VLOOKUP(D5,DB!A:K,11,0),"")</f>
        <v>R5</v>
      </c>
      <c r="C5" s="37">
        <v>1</v>
      </c>
      <c r="D5" s="37" t="s">
        <v>35614</v>
      </c>
      <c r="E5" s="37" t="s">
        <v>38964</v>
      </c>
      <c r="F5" s="38">
        <v>45933.919027777774</v>
      </c>
      <c r="G5" s="39">
        <f ca="1">IFERROR(NOW()-F5,"-")</f>
        <v>9.341782410047017E-3</v>
      </c>
      <c r="H5" s="38">
        <v>45933.912870370368</v>
      </c>
      <c r="I5" s="37" t="str">
        <f>IFERROR(VLOOKUP(D5,DB!A:F,6,0),"")</f>
        <v>SCECO</v>
      </c>
      <c r="J5" s="37" t="str">
        <f>IFERROR(VLOOKUP(D5,DB!A:G,7,0),"")</f>
        <v>Dead</v>
      </c>
      <c r="K5" s="37" t="s">
        <v>39073</v>
      </c>
      <c r="L5" s="37" t="str">
        <f>IFERROR(VLOOKUP(D5,DB!A:I,9,0),"")</f>
        <v>Latis</v>
      </c>
      <c r="M5" s="136"/>
    </row>
    <row r="6" spans="1:13" ht="15">
      <c r="A6" s="37"/>
      <c r="B6" s="37" t="str">
        <f>IFERROR(VLOOKUP(D6,DB!A:K,11,0),"")</f>
        <v/>
      </c>
      <c r="C6" s="37"/>
      <c r="D6" s="37"/>
      <c r="E6" s="37"/>
      <c r="F6" s="38"/>
      <c r="G6" s="39">
        <f ca="1">IFERROR(NOW()-F6,"-")</f>
        <v>45933.928369560184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45933.928369560184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45933.928369560184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45933.928369560184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45933.928369560184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45933.928369560184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45933.928369560184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45933.928369560184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45933.928369560184</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45933.928369560184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45933.928369560184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45933.928369560184</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45933.928369560184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45933.928369560184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45933.928369560184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45933.928369560184</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45933.928369560184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45933.928369560184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45933.928369560184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45933.928369560184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45933.928369560184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45933.928369560184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45933.928369560184</v>
      </c>
      <c r="H28" s="38"/>
      <c r="I28" s="37" t="str">
        <f>IFERROR(VLOOKUP(D28,DB!A:F,6,0),"")</f>
        <v/>
      </c>
      <c r="J28" s="37" t="str">
        <f>IFERROR(VLOOKUP(D28,DB!A:G,7,0),"")</f>
        <v/>
      </c>
      <c r="K28" s="37"/>
      <c r="L28" s="37" t="str">
        <f>IFERROR(VLOOKUP(D28,DB!A:I,9,0),"")</f>
        <v/>
      </c>
      <c r="M28" s="136"/>
    </row>
    <row r="29" spans="1:13" ht="15">
      <c r="A29" s="92"/>
      <c r="B29" s="92" t="str">
        <f>IFERROR(VLOOKUP(D29,DB!A:K,11,0),"")</f>
        <v/>
      </c>
      <c r="C29" s="92"/>
      <c r="D29" s="92"/>
      <c r="E29" s="92"/>
      <c r="F29" s="134"/>
      <c r="G29" s="135">
        <f ca="1">IFERROR(NOW()-F29,"-")</f>
        <v>45933.928369560184</v>
      </c>
      <c r="H29" s="134"/>
      <c r="I29" s="92" t="str">
        <f>IFERROR(VLOOKUP(D29,DB!A:F,6,0),"")</f>
        <v/>
      </c>
      <c r="J29" s="92" t="str">
        <f>IFERROR(VLOOKUP(D29,DB!A:G,7,0),"")</f>
        <v/>
      </c>
      <c r="K29" s="92"/>
      <c r="L29" s="92" t="str">
        <f>IFERROR(VLOOKUP(D29,DB!A:I,9,0),"")</f>
        <v/>
      </c>
      <c r="M29" s="136"/>
    </row>
    <row r="30" spans="1:13" ht="15">
      <c r="A30" s="37"/>
      <c r="B30" s="37" t="str">
        <f>IFERROR(VLOOKUP(D30,DB!A:K,11,0),"")</f>
        <v/>
      </c>
      <c r="C30" s="37"/>
      <c r="D30" s="37"/>
      <c r="E30" s="37"/>
      <c r="F30" s="38"/>
      <c r="G30" s="39">
        <f ca="1">IFERROR(NOW()-F30,"-")</f>
        <v>45933.928369560184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45933.928369560184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45933.928369560184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45933.928369560184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45933.928369560184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45933.928369560184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45933.928369560184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45933.928369560184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45933.928369560184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45933.928369560184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45933.928369560184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45933.928369560184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45933.928369560184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45933.928369560184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45933.928369560184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45933.928369560184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45933.928369560184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45933.928369560184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45933.928369560184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45933.928369560184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45933.928369560184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45933.928369560184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45933.928369560184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45933.928369560184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45933.928369560184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45933.928369560184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45933.928369560184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45933.928369560184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45933.928369560184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45933.928369560184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45933.928369560184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45933.928369560184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45933.928369560184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45933.928369560184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45933.928369560184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45933.928369560184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45933.928369560184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45933.928369560184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45933.928369560184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45933.928369560184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45933.928369560184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45933.928369560184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45933.928369560184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45933.928369560184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45933.928369560184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45933.928369560184</v>
      </c>
      <c r="H75" s="38"/>
      <c r="I75" s="37" t="str">
        <f>IFERROR(VLOOKUP(D75,DB!A:F,6,0),"")</f>
        <v/>
      </c>
      <c r="J75" s="37" t="str">
        <f>IFERROR(VLOOKUP(D75,DB!A:G,7,0),"")</f>
        <v/>
      </c>
      <c r="K75" s="37"/>
      <c r="L75" s="37" t="str">
        <f>IFERROR(VLOOKUP(D75,DB!A:I,9,0),"")</f>
        <v/>
      </c>
      <c r="M75" s="136"/>
    </row>
    <row r="76" spans="1:13" ht="15">
      <c r="A76" s="92"/>
      <c r="B76" s="92" t="str">
        <f>IFERROR(VLOOKUP(D76,DB!A:K,11,0),"")</f>
        <v/>
      </c>
      <c r="C76" s="92"/>
      <c r="D76" s="92"/>
      <c r="E76" s="92"/>
      <c r="F76" s="134"/>
      <c r="G76" s="135">
        <f ca="1">IFERROR(NOW()-F76,"-")</f>
        <v>45933.928369560184</v>
      </c>
      <c r="H76" s="134"/>
      <c r="I76" s="92" t="str">
        <f>IFERROR(VLOOKUP(D76,DB!A:F,6,0),"")</f>
        <v/>
      </c>
      <c r="J76" s="92" t="str">
        <f>IFERROR(VLOOKUP(D76,DB!A:G,7,0),"")</f>
        <v/>
      </c>
      <c r="K76" s="92"/>
      <c r="L76" s="92" t="str">
        <f>IFERROR(VLOOKUP(D76,DB!A:I,9,0),"")</f>
        <v/>
      </c>
      <c r="M76" s="136"/>
    </row>
    <row r="77" spans="1:13" ht="15">
      <c r="A77" s="92"/>
      <c r="B77" s="92" t="str">
        <f>IFERROR(VLOOKUP(D77,DB!A:K,11,0),"")</f>
        <v/>
      </c>
      <c r="C77" s="92"/>
      <c r="D77" s="92"/>
      <c r="E77" s="92"/>
      <c r="F77" s="134"/>
      <c r="G77" s="135">
        <f ca="1">IFERROR(NOW()-F77,"-")</f>
        <v>45933.928369560184</v>
      </c>
      <c r="H77" s="134"/>
      <c r="I77" s="92" t="str">
        <f>IFERROR(VLOOKUP(D77,DB!A:F,6,0),"")</f>
        <v/>
      </c>
      <c r="J77" s="92" t="str">
        <f>IFERROR(VLOOKUP(D77,DB!A:G,7,0),"")</f>
        <v/>
      </c>
      <c r="K77" s="92"/>
      <c r="L77" s="92" t="str">
        <f>IFERROR(VLOOKUP(D77,DB!A:I,9,0),"")</f>
        <v/>
      </c>
    </row>
    <row r="78" spans="1:13" ht="15">
      <c r="A78" s="37"/>
      <c r="B78" s="37" t="str">
        <f>IFERROR(VLOOKUP(D78,DB!A:K,11,0),"")</f>
        <v/>
      </c>
      <c r="C78" s="37"/>
      <c r="D78" s="37"/>
      <c r="E78" s="37"/>
      <c r="F78" s="38"/>
      <c r="G78" s="39">
        <f ca="1">IFERROR(NOW()-F78,"-")</f>
        <v>45933.928369560184</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45933.928369560184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45933.928369560184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45933.928369560184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45933.928369560184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45933.928369560184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45933.928369560184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45933.928369560184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45933.928369560184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45933.928369560184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45933.928369560184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45933.928369560184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45933.928369560184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45933.928369560184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45933.928369560184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45933.928369560184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45933.928369560184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45933.928369560184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45933.928369560184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45933.928369560184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45933.928369560184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45933.928369560184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45933.928369560184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45933.928369560184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45933.928369560184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45933.928369560184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45933.928369560184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45933.928369560184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45933.928369560184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45933.928369560184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45933.928369560184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45933.928369560184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45933.928369560184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45933.928369560184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45933.928369560184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45933.928369560184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45933.928369560184</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45933.928369560184</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45933.928369560184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45933.928369560184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45933.928369560184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45933.928369560184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45933.928369560184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45933.928369560184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45933.928369560184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45933.928369560184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45933.928369560184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45933.928369560184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45933.928369560184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45933.928369560184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45933.928369560184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45933.928369560184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45933.928369560184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45933.928369560184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45933.928369560184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45933.928369560184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45933.928369560184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45933.928369560184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45933.928369560184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45933.928369560184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45933.928369560184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45933.928369560184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45933.928369560184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45933.928369560184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45933.928369560184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45933.928369560184</v>
      </c>
      <c r="H143" s="38"/>
      <c r="I143" s="37" t="str">
        <f>IFERROR(VLOOKUP(D143,DB!A:F,6,0),"")</f>
        <v/>
      </c>
      <c r="J143" s="37" t="str">
        <f>IFERROR(VLOOKUP(D143,DB!A:G,7,0),"")</f>
        <v/>
      </c>
      <c r="K143" s="37"/>
      <c r="L143" s="37" t="str">
        <f>IFERROR(VLOOKUP(D143,DB!A:I,9,0),"")</f>
        <v/>
      </c>
    </row>
    <row r="144" spans="1:12" ht="15">
      <c r="A144" s="92"/>
      <c r="B144" s="92" t="str">
        <f>IFERROR(VLOOKUP(D144,DB!A:K,11,0),"")</f>
        <v/>
      </c>
      <c r="C144" s="92"/>
      <c r="D144" s="92"/>
      <c r="E144" s="92"/>
      <c r="F144" s="134"/>
      <c r="G144" s="135">
        <f ca="1">IFERROR(NOW()-F144,"-")</f>
        <v>45933.928369560184</v>
      </c>
      <c r="H144" s="134"/>
      <c r="I144" s="92" t="str">
        <f>IFERROR(VLOOKUP(D144,DB!A:F,6,0),"")</f>
        <v/>
      </c>
      <c r="J144" s="92" t="str">
        <f>IFERROR(VLOOKUP(D144,DB!A:G,7,0),"")</f>
        <v/>
      </c>
      <c r="K144" s="92"/>
      <c r="L144" s="92" t="str">
        <f>IFERROR(VLOOKUP(D144,DB!A:I,9,0),"")</f>
        <v/>
      </c>
    </row>
    <row r="145" spans="1:12" ht="15">
      <c r="A145" s="37"/>
      <c r="B145" s="37" t="str">
        <f>IFERROR(VLOOKUP(D145,DB!A:K,11,0),"")</f>
        <v/>
      </c>
      <c r="C145" s="37"/>
      <c r="D145" s="37"/>
      <c r="E145" s="37"/>
      <c r="F145" s="38"/>
      <c r="G145" s="39">
        <f ca="1">IFERROR(NOW()-F145,"-")</f>
        <v>45933.928369560184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45933.928369560184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45933.928369560184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45933.928369560184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45933.928369560184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45933.928369560184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45933.928369560184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45933.928369560184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45933.928369560184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45933.928369560184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45933.928369560184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45933.928369560184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45933.928369560184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45933.928369560184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45933.928369560184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45933.928369560184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45933.928369560184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45933.928369560184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45933.928369560184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45933.928369560184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45933.928369560184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45933.928369560184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45933.928369560184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45933.928369560184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45933.928369560184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45933.928369560184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45933.928369560184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45933.928369560184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45933.928369560184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45933.928369560184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45933.928369560184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45933.928369560184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45933.928369560184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45933.928369560184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45933.928369560184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45933.928369560184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45933.928369560184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45933.928369560184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45933.928369560184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45933.928369560184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45933.928369560184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45933.928369560184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45933.928369560184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45933.928369560184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45933.928369560184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45933.928369560184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45933.928369560184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45933.928369560184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45933.928369560184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45933.928369560184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45933.928369560184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45933.928369560184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45933.928369560184</v>
      </c>
      <c r="H197" s="38"/>
      <c r="I197" s="37" t="str">
        <f>IFERROR(VLOOKUP(D197,DB!A:F,6,0),"")</f>
        <v/>
      </c>
      <c r="J197" s="37" t="str">
        <f>IFERROR(VLOOKUP(D197,DB!A:G,7,0),"")</f>
        <v/>
      </c>
      <c r="K197" s="37"/>
      <c r="L197" s="37" t="str">
        <f>IFERROR(VLOOKUP(D197,DB!A:I,9,0),"")</f>
        <v/>
      </c>
    </row>
    <row r="198" spans="1:12" ht="15">
      <c r="A198" s="92"/>
      <c r="B198" s="92" t="str">
        <f>IFERROR(VLOOKUP(D198,DB!A:K,11,0),"")</f>
        <v/>
      </c>
      <c r="C198" s="92"/>
      <c r="D198" s="92"/>
      <c r="E198" s="92"/>
      <c r="F198" s="134"/>
      <c r="G198" s="135">
        <f ca="1">IFERROR(NOW()-F198,"-")</f>
        <v>45933.928369560184</v>
      </c>
      <c r="H198" s="134"/>
      <c r="I198" s="92" t="str">
        <f>IFERROR(VLOOKUP(D198,DB!A:F,6,0),"")</f>
        <v/>
      </c>
      <c r="J198" s="92" t="str">
        <f>IFERROR(VLOOKUP(D198,DB!A:G,7,0),"")</f>
        <v/>
      </c>
      <c r="K198" s="92"/>
      <c r="L198" s="92" t="str">
        <f>IFERROR(VLOOKUP(D198,DB!A:I,9,0),"")</f>
        <v/>
      </c>
    </row>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5" ht="15"/>
    <row r="476" ht="15"/>
    <row r="477" ht="15"/>
    <row r="478" ht="15"/>
    <row r="479" ht="15"/>
    <row r="480" ht="15"/>
    <row r="481" ht="15"/>
    <row r="482"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7" ht="15"/>
    <row r="518" ht="15"/>
    <row r="519" ht="15"/>
    <row r="520" ht="15"/>
    <row r="521" ht="15"/>
    <row r="522" ht="15"/>
    <row r="523" ht="15"/>
    <row r="524" ht="15"/>
    <row r="525" ht="15"/>
    <row r="526" ht="15"/>
    <row r="528" ht="15"/>
    <row r="529" ht="15"/>
    <row r="530" ht="15"/>
    <row r="533" ht="15"/>
    <row r="534" ht="15"/>
    <row r="535" ht="15"/>
    <row r="536"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1" ht="15"/>
    <row r="852" ht="15"/>
    <row r="853" ht="15"/>
    <row r="857" ht="15"/>
    <row r="858" ht="15"/>
    <row r="868" ht="15"/>
    <row r="873" ht="15"/>
    <row r="884" ht="15"/>
    <row r="885" ht="15"/>
    <row r="892" ht="15"/>
    <row r="893" ht="15"/>
    <row r="897" ht="15"/>
    <row r="898" ht="15"/>
    <row r="899" ht="15"/>
    <row r="906" ht="15"/>
    <row r="907" ht="15"/>
    <row r="908" ht="15"/>
    <row r="909" ht="15"/>
    <row r="911" ht="15"/>
    <row r="912" ht="15"/>
    <row r="913" ht="15"/>
    <row r="916" ht="15"/>
    <row r="917" ht="15"/>
    <row r="918" ht="15"/>
    <row r="919" ht="15"/>
    <row r="921" ht="15"/>
    <row r="922" ht="15"/>
    <row r="923" ht="15"/>
    <row r="924" ht="15"/>
    <row r="925" ht="15"/>
    <row r="926" ht="15"/>
    <row r="928" ht="15"/>
    <row r="929" ht="15"/>
    <row r="931" ht="15"/>
    <row r="932" ht="15"/>
    <row r="934" ht="15"/>
    <row r="935" ht="15"/>
    <row r="936" ht="15"/>
    <row r="938" ht="15"/>
    <row r="939" ht="15"/>
    <row r="940" ht="15"/>
    <row r="941" ht="15"/>
    <row r="942" ht="15"/>
    <row r="946" ht="15"/>
    <row r="947" ht="15"/>
    <row r="948" ht="15"/>
    <row r="949" ht="15"/>
    <row r="952" ht="15"/>
    <row r="953" ht="15"/>
    <row r="956" ht="15"/>
    <row r="997" ht="15"/>
    <row r="998" ht="15"/>
    <row r="1001" ht="15"/>
    <row r="1002" ht="15"/>
    <row r="1009" ht="15"/>
    <row r="1010" ht="15"/>
    <row r="1013" ht="15"/>
    <row r="1015" ht="15"/>
    <row r="1017" ht="15"/>
    <row r="1018" ht="15"/>
    <row r="1019" ht="15"/>
    <row r="1022" ht="15"/>
    <row r="1023" ht="15"/>
    <row r="1025" ht="15"/>
    <row r="1028" ht="15"/>
    <row r="1029" ht="15"/>
    <row r="1031" ht="15"/>
    <row r="1032" ht="15"/>
    <row r="1033" ht="15"/>
    <row r="1034" ht="15"/>
    <row r="1035" ht="15"/>
    <row r="1038" ht="15"/>
    <row r="1039" ht="15"/>
    <row r="1040" ht="15"/>
    <row r="1041" ht="15"/>
    <row r="1042" ht="15"/>
    <row r="1043" ht="15"/>
    <row r="1045" ht="15"/>
    <row r="1047" ht="15"/>
    <row r="1049" ht="15"/>
    <row r="1050" ht="15"/>
    <row r="1051" ht="15"/>
    <row r="1053" ht="15"/>
    <row r="1054" ht="15"/>
    <row r="1055" ht="15"/>
    <row r="1056" ht="15"/>
    <row r="1057" ht="15"/>
    <row r="1058" ht="15"/>
    <row r="1059" ht="15"/>
    <row r="1061" ht="15"/>
    <row r="1062" ht="15"/>
    <row r="1063" ht="15"/>
    <row r="1068" ht="15"/>
    <row r="1069" ht="15"/>
    <row r="1073" ht="15"/>
    <row r="1074" ht="15"/>
    <row r="1075" ht="15"/>
    <row r="1078" ht="15"/>
    <row r="1080" ht="15"/>
    <row r="1084" ht="15"/>
    <row r="1088" ht="15"/>
    <row r="1094" ht="15"/>
    <row r="1095" ht="15"/>
    <row r="1097" ht="15"/>
    <row r="1098" ht="15"/>
    <row r="1100" ht="15"/>
    <row r="1103" ht="15"/>
    <row r="1104" ht="15"/>
    <row r="1106" ht="15"/>
    <row r="1108" ht="15"/>
    <row r="1110" ht="15"/>
    <row r="1112" ht="15"/>
    <row r="1113" ht="15"/>
    <row r="1114" ht="15"/>
    <row r="1116" ht="15"/>
    <row r="1117" ht="15"/>
    <row r="1118" ht="15"/>
    <row r="1119" ht="15"/>
    <row r="1122" ht="15"/>
    <row r="1296" ht="15"/>
    <row r="1297" ht="15"/>
    <row r="1307" ht="15"/>
    <row r="1308" ht="15"/>
    <row r="1309" ht="15"/>
    <row r="1315" ht="15"/>
    <row r="1316" ht="15"/>
    <row r="1317" ht="15"/>
    <row r="1318" ht="15"/>
    <row r="1320" ht="15"/>
    <row r="1323" ht="15"/>
    <row r="1324" ht="15"/>
    <row r="1325" ht="15"/>
    <row r="1326" ht="15"/>
    <row r="1328" ht="15"/>
    <row r="1329" ht="15"/>
    <row r="1331" ht="15"/>
    <row r="1332" ht="15"/>
    <row r="1333" ht="15"/>
    <row r="1334" ht="15"/>
    <row r="1336" ht="15"/>
    <row r="1337" ht="15"/>
    <row r="1338" ht="15"/>
    <row r="1341" ht="15"/>
    <row r="1342" ht="15"/>
    <row r="1345" ht="15"/>
    <row r="1346" ht="15"/>
    <row r="1347" ht="15"/>
    <row r="1348" ht="15"/>
    <row r="1349" ht="15"/>
    <row r="1350" ht="15"/>
    <row r="1351" ht="15"/>
    <row r="1352" ht="15"/>
    <row r="1354" ht="15"/>
    <row r="1356" ht="15"/>
    <row r="1357" ht="15"/>
    <row r="1358" ht="15"/>
    <row r="1361" ht="15"/>
    <row r="1371" ht="15"/>
    <row r="1374" ht="15"/>
    <row r="1375" ht="15"/>
    <row r="1379" ht="15"/>
    <row r="1383" ht="15"/>
    <row r="1386" ht="15"/>
    <row r="1387" ht="15"/>
    <row r="1388" ht="15"/>
  </sheetData>
  <dataValidations count="2">
    <dataValidation allowBlank="1" showInputMessage="1" showErrorMessage="1" sqref="E1" xr:uid="{920C6338-E771-4DAE-8C89-92A9093EA4DE}"/>
    <dataValidation type="list" allowBlank="1" showInputMessage="1" showErrorMessage="1" sqref="E2:E1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tabSelected="1" workbookViewId="0">
      <selection activeCell="K7" sqref="K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4.7397337963047903E-2</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7.1555223379618837</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1.1097237268477329</v>
      </c>
      <c r="H4" s="140">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7">
        <f ca="1">IFERROR(NOW()-F5,"-")</f>
        <v>0.22304548611282371</v>
      </c>
      <c r="H5" s="140">
        <v>45933.228229166663</v>
      </c>
      <c r="I5" s="137" t="str">
        <f>IFERROR(VLOOKUP(D5,DB!A:F,6,0),"")</f>
        <v>SCECO</v>
      </c>
      <c r="J5" s="137" t="str">
        <f>IFERROR(VLOOKUP(D5,DB!A:G,7,0),"")</f>
        <v>Weak</v>
      </c>
      <c r="K5" s="137" t="s">
        <v>39080</v>
      </c>
      <c r="L5" s="137" t="str">
        <f>IFERROR(VLOOKUP(D5,DB!A:I,9,0),"")</f>
        <v>Latis</v>
      </c>
    </row>
    <row r="6" spans="1:16383" ht="31.5" customHeight="1">
      <c r="A6" s="137" t="s">
        <v>39081</v>
      </c>
      <c r="B6" s="137" t="str">
        <f>IFERROR(VLOOKUP(D6,DB!A:K,11,0),"")</f>
        <v>R6</v>
      </c>
      <c r="C6" s="137">
        <v>3</v>
      </c>
      <c r="D6" s="137" t="s">
        <v>33728</v>
      </c>
      <c r="E6" s="137" t="s">
        <v>38964</v>
      </c>
      <c r="F6" s="140">
        <v>45933.920601851853</v>
      </c>
      <c r="G6" s="137">
        <f ca="1">IFERROR(NOW()-F6,"-")</f>
        <v>7.7677083318121731E-3</v>
      </c>
      <c r="H6" s="140">
        <v>45933.858310185184</v>
      </c>
      <c r="I6" s="137" t="str">
        <f>IFERROR(VLOOKUP(D6,DB!A:F,6,0),"")</f>
        <v>SCECO</v>
      </c>
      <c r="J6" s="137" t="str">
        <f>IFERROR(VLOOKUP(D6,DB!A:G,7,0),"")</f>
        <v>Weak</v>
      </c>
      <c r="K6" s="137" t="s">
        <v>39082</v>
      </c>
      <c r="L6" s="137" t="str">
        <f>IFERROR(VLOOKUP(D6,DB!A:I,9,0),"")</f>
        <v>Latis</v>
      </c>
      <c r="M6" s="137"/>
    </row>
    <row r="7" spans="1:16383" ht="31.5" customHeight="1">
      <c r="A7" s="121"/>
      <c r="B7" s="137" t="str">
        <f>IFERROR(VLOOKUP(D7,DB!A:K,11,0),"")</f>
        <v/>
      </c>
      <c r="C7" s="137"/>
      <c r="D7" s="137"/>
      <c r="E7" s="137"/>
      <c r="F7" s="137"/>
      <c r="G7" s="137">
        <f ca="1">IFERROR(NOW()-F7,"-")</f>
        <v>45933.928369560184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45933.928369560184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45933.928369560184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45933.928369560184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45933.928369560184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45933.928369560184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45933.928369560184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45933.928369560184</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45933.928369560184</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45933.928369560184</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45933.928369560184</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45933.928369560184</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45933.928369560184</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45933.928369560184</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45933.928369560184</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45933.928369560184</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45933.928369560184</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45933.928369560184</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45933.928369560184</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45933.928369560184</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45933.928369560184</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45933.928369560184</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45933.928369560184</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45933.928369560184</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45933.928369560184</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45933.928369560184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45933.928369560184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45933.928369560184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45933.928369560184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45933.928369560184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45933.928369560184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45933.928369560184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45933.928369560184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45933.928369560184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45933.928369560184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45933.928369560184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45933.928369560184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45933.928369560184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45933.928369560184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45933.928369560184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45933.928369560184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45933.928369560184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45933.928369560184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45933.928369560184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45933.928369560184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45933.928369560184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45933.928369560184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45933.928369560184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45933.928369560184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45933.928369560184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45933.928369560184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45933.928369560184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45933.928369560184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45933.928369560184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45933.928369560184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45933.928369560184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45933.928369560184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45933.928369560184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45933.928369560184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45933.928369560184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45933.928369560184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45933.928369560184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45933.928369560184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45933.928369560184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45933.928369560184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45933.928369560184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45933.928369560184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45933.928369560184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45933.928369560184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45933.928369560184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45933.928369560184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45933.928369560184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45933.928369560184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45933.928369560184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45933.928369560184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45933.928369560184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45933.928369560184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45933.928369560184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45933.928369560184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45933.928369560184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45933.928369560184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45933.928369560184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45933.928369560184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45933.928369560184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45933.928369560184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45933.928369560184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45933.928369560184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45933.928369560184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45933.928369560184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45933.928369560184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45933.928369560184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45933.928369560184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45933.928369560184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45933.928369560184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45933.928369560184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45933.928369560184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45933.928369560184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45933.928369560184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45933.928369560184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45933.928369560184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45933.928369560184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45933.928369560184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45933.928369560184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45933.928369560184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45933.928369560184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45933.928369560184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45933.928369560184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45933.928369560184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45933.928369560184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45933.928369560184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45933.928369560184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45933.928369560184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45933.928369560184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45933.928369560184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45933.928369560184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45933.928369560184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45933.928369560184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45933.928369560184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45933.928369560184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45933.928369560184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45933.928369560184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45933.928369560184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45933.928369560184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45933.928369560184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45933.928369560184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45933.928369560184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45933.928369560184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45933.928369560184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45933.928369560184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45933.928369560184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45933.928369560184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45933.928369560184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45933.928369560184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45933.928369560184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45933.928369560184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45933.928369560184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45933.928369560184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45933.928369560184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45933.928369560184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45933.928369560184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45933.928369560184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45933.928369560184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45933.928369560184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45933.928369560184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45933.928369560184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45933.928369560184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45933.928369560184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45933.928369560184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45933.928369560184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45933.928369560184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45933.928369560184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45933.928369560184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45933.928369560184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45933.928369560184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45933.928369560184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45933.928369560184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45933.928369560184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45933.928369560184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45933.928369560184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45933.928369560184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45933.928369560184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45933.928369560184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45933.928369560184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45933.928369560184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45933.928369560184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45933.928369560184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45933.928369560184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45933.928369560184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45933.928369560184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45933.928369560184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45933.928369560184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45933.928369560184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45933.928369560184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45933.928369560184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45933.928369560184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45933.928369560184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45933.928369560184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45933.928369560184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45933.928369560184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45933.928369560184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45933.928369560184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45933.928369560184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45933.928369560184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45933.928369560184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45933.928369560184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45933.928369560184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45933.928369560184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45933.928369560184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45933.928369560184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45933.928369560184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45933.928369560184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45933.928369560184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45933.928369560184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45933.928369560184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45933.928369560184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45933.928369560184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45933.928369560184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45933.928369560184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45933.928369560184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45933.928369560184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45933.928369560184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45933.928369560184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45933.928369560184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45933.928369560184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45933.928369560184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45933.928369560184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45933.928369560184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45933.928369560184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45933.928369560184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45933.928369560184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45933.928369560184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45933.928369560184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45933.928369560184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45933.928369560184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45933.928369560184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45933.928369560184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45933.928369560184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45933.928369560184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45933.928369560184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45933.928369560184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45933.928369560184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45933.928369560184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45933.928369560184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45933.928369560184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45933.928369560184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45933.928369560184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45933.928369560184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45933.928369560184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45933.928369560184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45933.928369560184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45933.928369560184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45933.928369560184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45933.928369560184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45933.928369560184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45933.928369560184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45933.928369560184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45933.928369560184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45933.928369560184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45933.928369560184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45933.928369560184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45933.928369560184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45933.928369560184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45933.928369560184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45933.928369560184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45933.928369560184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45933.928369560184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45933.928369560184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45933.928369560184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45933.928369560184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45933.928369560184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45933.928369560184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45933.928369560184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45933.928369560184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45933.928369560184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45933.928369560184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45933.928369560184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45933.928369560184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45933.928369560184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45933.928369560184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45933.928369560184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45933.928369560184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45933.928369560184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45933.928369560184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45933.928369560184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45933.928369560184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45933.928369560184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45933.928369560184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45933.928369560184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45933.928369560184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45933.928369560184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45933.928369560184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45933.928369560184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45933.928369560184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45933.928369560184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45933.928369560184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45933.928369560184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45933.928369560184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45933.928369560184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45933.928369560184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45933.928369560184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45933.928369560184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45933.928369560184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45933.928369560184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45933.928369560184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45933.928369560184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45933.928369560184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45933.928369560184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45933.928369560184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45933.928369560184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45933.928369560184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45933.928369560184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45933.928369560184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45933.928369560184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45933.928369560184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45933.928369560184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45933.928369560184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45933.928369560184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45933.928369560184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45933.928369560184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45933.928369560184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45933.928369560184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45933.928369560184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45933.928369560184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45933.928369560184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45933.928369560184</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2025-10-03T19:17:32Z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